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95" windowHeight="10350" tabRatio="757"/>
  </bookViews>
  <sheets>
    <sheet name="目录" sheetId="2" r:id="rId1"/>
    <sheet name="2019年一般公共预算收入表" sheetId="3" r:id="rId2"/>
    <sheet name="2019年一般公共预算支出表" sheetId="5" r:id="rId3"/>
    <sheet name="2019年一般公共预算收支平衡表" sheetId="21" r:id="rId4"/>
    <sheet name="2019年一般公共预算本级支出表" sheetId="24" r:id="rId5"/>
    <sheet name="2019年一般公共预算本级基本支出表（按经济分类）" sheetId="23" r:id="rId6"/>
    <sheet name="2019年一般公共预算税收返还和转移支付表" sheetId="25" r:id="rId7"/>
    <sheet name="2018年末地方政府一般债务限额和余额情况表" sheetId="26" r:id="rId8"/>
    <sheet name="2019年扶贫资金安排情况表" sheetId="27" r:id="rId9"/>
    <sheet name="2019年政府采购支出预算表" sheetId="28" r:id="rId10"/>
    <sheet name="2019年政府购买服务支出预算表" sheetId="29" r:id="rId11"/>
  </sheets>
  <externalReferences>
    <externalReference r:id="rId12"/>
  </externalReferences>
  <definedNames>
    <definedName name="_xlnm._FilterDatabase" localSheetId="2" hidden="1">'2019年一般公共预算支出表'!$A$4:$G$4</definedName>
    <definedName name="_xlnm.Print_Titles" localSheetId="1">'2019年一般公共预算收入表'!$1:$4</definedName>
    <definedName name="地区名称" localSheetId="2">[1]封面!$B$2:$B$6</definedName>
    <definedName name="地区名称" localSheetId="0">目录!#REF!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D313" i="5"/>
  <c r="D275"/>
  <c r="D428"/>
  <c r="D415" s="1"/>
  <c r="C415"/>
  <c r="C416"/>
  <c r="D416"/>
  <c r="J9" i="29"/>
  <c r="J8"/>
  <c r="J7"/>
  <c r="E15" i="28"/>
  <c r="E7"/>
  <c r="E6" s="1"/>
  <c r="B7" i="27"/>
  <c r="D7" s="1"/>
  <c r="D6"/>
  <c r="C5"/>
  <c r="B5"/>
  <c r="D5" s="1"/>
  <c r="B21" i="25"/>
  <c r="B11"/>
  <c r="B7"/>
  <c r="C35" i="23"/>
  <c r="H14"/>
  <c r="H5" s="1"/>
  <c r="C14"/>
  <c r="F6"/>
  <c r="C6"/>
  <c r="G5"/>
  <c r="F5"/>
  <c r="C5"/>
  <c r="B843" i="24"/>
  <c r="B841"/>
  <c r="B836"/>
  <c r="B835"/>
  <c r="B822"/>
  <c r="B816"/>
  <c r="B811"/>
  <c r="B797"/>
  <c r="B782"/>
  <c r="B781" s="1"/>
  <c r="B777"/>
  <c r="B773"/>
  <c r="B764"/>
  <c r="B763" s="1"/>
  <c r="B747"/>
  <c r="B734"/>
  <c r="B725"/>
  <c r="B706"/>
  <c r="B685" s="1"/>
  <c r="B686"/>
  <c r="B675"/>
  <c r="B668"/>
  <c r="B661"/>
  <c r="B660" s="1"/>
  <c r="B657"/>
  <c r="B651"/>
  <c r="B644"/>
  <c r="B634"/>
  <c r="B633" s="1"/>
  <c r="B626"/>
  <c r="B619"/>
  <c r="B613"/>
  <c r="B605"/>
  <c r="B591"/>
  <c r="B586"/>
  <c r="B570"/>
  <c r="B560"/>
  <c r="B559" s="1"/>
  <c r="B556"/>
  <c r="B551"/>
  <c r="B544"/>
  <c r="B539"/>
  <c r="B529"/>
  <c r="B519"/>
  <c r="B496"/>
  <c r="B495" s="1"/>
  <c r="B492"/>
  <c r="B488"/>
  <c r="B481"/>
  <c r="B474"/>
  <c r="B468"/>
  <c r="B459"/>
  <c r="B457" s="1"/>
  <c r="B446"/>
  <c r="B419"/>
  <c r="B391"/>
  <c r="B372"/>
  <c r="B366" s="1"/>
  <c r="B365" s="1"/>
  <c r="B359"/>
  <c r="B346"/>
  <c r="B345" s="1"/>
  <c r="B329"/>
  <c r="B321"/>
  <c r="B316"/>
  <c r="B314"/>
  <c r="B312"/>
  <c r="B310"/>
  <c r="B307"/>
  <c r="B305"/>
  <c r="B303"/>
  <c r="B298"/>
  <c r="B297"/>
  <c r="B294"/>
  <c r="B292"/>
  <c r="B290"/>
  <c r="B287"/>
  <c r="B285"/>
  <c r="B283"/>
  <c r="B282"/>
  <c r="B280"/>
  <c r="B278"/>
  <c r="B275" s="1"/>
  <c r="B274"/>
  <c r="B271" s="1"/>
  <c r="B268"/>
  <c r="B263" s="1"/>
  <c r="B264"/>
  <c r="B260"/>
  <c r="B259"/>
  <c r="B258" s="1"/>
  <c r="B256"/>
  <c r="B254"/>
  <c r="B253"/>
  <c r="B252" s="1"/>
  <c r="B251"/>
  <c r="B250"/>
  <c r="B247"/>
  <c r="B245"/>
  <c r="B243"/>
  <c r="B242"/>
  <c r="B236" s="1"/>
  <c r="B231"/>
  <c r="B229"/>
  <c r="B228"/>
  <c r="B227" s="1"/>
  <c r="B225"/>
  <c r="B223"/>
  <c r="B222"/>
  <c r="B217" s="1"/>
  <c r="B215"/>
  <c r="B210"/>
  <c r="B204"/>
  <c r="B200"/>
  <c r="B196"/>
  <c r="B194"/>
  <c r="B192"/>
  <c r="B186" s="1"/>
  <c r="B187"/>
  <c r="B184"/>
  <c r="B182"/>
  <c r="B180"/>
  <c r="B178"/>
  <c r="B176"/>
  <c r="B174"/>
  <c r="B172"/>
  <c r="B170"/>
  <c r="B168"/>
  <c r="B165"/>
  <c r="B164" s="1"/>
  <c r="B161"/>
  <c r="B157"/>
  <c r="B155"/>
  <c r="B153"/>
  <c r="B151"/>
  <c r="B149"/>
  <c r="B147"/>
  <c r="B144"/>
  <c r="B143"/>
  <c r="B140"/>
  <c r="B139" s="1"/>
  <c r="B136"/>
  <c r="B134"/>
  <c r="B132"/>
  <c r="B130"/>
  <c r="B128"/>
  <c r="B122"/>
  <c r="B120"/>
  <c r="B118"/>
  <c r="B116"/>
  <c r="B113"/>
  <c r="B111"/>
  <c r="B110" s="1"/>
  <c r="B107"/>
  <c r="B106"/>
  <c r="B104"/>
  <c r="B102"/>
  <c r="B99"/>
  <c r="B97"/>
  <c r="B95"/>
  <c r="B90"/>
  <c r="B87"/>
  <c r="B83"/>
  <c r="B81"/>
  <c r="B79"/>
  <c r="B74"/>
  <c r="B72"/>
  <c r="B70"/>
  <c r="B68"/>
  <c r="B66"/>
  <c r="B61"/>
  <c r="B59"/>
  <c r="B57"/>
  <c r="B53"/>
  <c r="B47"/>
  <c r="B45"/>
  <c r="B41"/>
  <c r="B39"/>
  <c r="B33"/>
  <c r="B27"/>
  <c r="B23"/>
  <c r="B16"/>
  <c r="B10"/>
  <c r="B6"/>
  <c r="B5" l="1"/>
  <c r="B6" i="25"/>
  <c r="B5" s="1"/>
  <c r="B203" i="24"/>
  <c r="B13" i="21" l="1"/>
  <c r="D8"/>
  <c r="D7" s="1"/>
  <c r="D23" s="1"/>
  <c r="E7" i="5"/>
  <c r="E8"/>
  <c r="E9"/>
  <c r="E11"/>
  <c r="E12"/>
  <c r="E13"/>
  <c r="E14"/>
  <c r="E15"/>
  <c r="E17"/>
  <c r="E18"/>
  <c r="E19"/>
  <c r="E20"/>
  <c r="E21"/>
  <c r="E22"/>
  <c r="E24"/>
  <c r="E25"/>
  <c r="E26"/>
  <c r="E28"/>
  <c r="E29"/>
  <c r="E30"/>
  <c r="E31"/>
  <c r="E32"/>
  <c r="E34"/>
  <c r="E35"/>
  <c r="E36"/>
  <c r="E37"/>
  <c r="E38"/>
  <c r="E40"/>
  <c r="E42"/>
  <c r="E43"/>
  <c r="E44"/>
  <c r="E46"/>
  <c r="E48"/>
  <c r="E49"/>
  <c r="E50"/>
  <c r="E51"/>
  <c r="E52"/>
  <c r="E54"/>
  <c r="E55"/>
  <c r="E56"/>
  <c r="E58"/>
  <c r="E60"/>
  <c r="E62"/>
  <c r="E63"/>
  <c r="E64"/>
  <c r="E65"/>
  <c r="E67"/>
  <c r="E69"/>
  <c r="E71"/>
  <c r="E73"/>
  <c r="E75"/>
  <c r="E76"/>
  <c r="E77"/>
  <c r="E78"/>
  <c r="E80"/>
  <c r="E82"/>
  <c r="E84"/>
  <c r="E85"/>
  <c r="E86"/>
  <c r="E88"/>
  <c r="E89"/>
  <c r="E91"/>
  <c r="E92"/>
  <c r="E93"/>
  <c r="E94"/>
  <c r="E96"/>
  <c r="E98"/>
  <c r="E100"/>
  <c r="E101"/>
  <c r="E103"/>
  <c r="E105"/>
  <c r="E108"/>
  <c r="E109"/>
  <c r="E112"/>
  <c r="E114"/>
  <c r="E115"/>
  <c r="E116"/>
  <c r="E118"/>
  <c r="E120"/>
  <c r="E122"/>
  <c r="E124"/>
  <c r="E125"/>
  <c r="E126"/>
  <c r="E127"/>
  <c r="E128"/>
  <c r="E130"/>
  <c r="E132"/>
  <c r="E134"/>
  <c r="E136"/>
  <c r="E138"/>
  <c r="E139"/>
  <c r="E142"/>
  <c r="E143"/>
  <c r="E145"/>
  <c r="E146"/>
  <c r="E147"/>
  <c r="E148"/>
  <c r="E150"/>
  <c r="E152"/>
  <c r="E154"/>
  <c r="E155"/>
  <c r="E156"/>
  <c r="E158"/>
  <c r="E160"/>
  <c r="E162"/>
  <c r="E163"/>
  <c r="E164"/>
  <c r="E166"/>
  <c r="E167"/>
  <c r="E170"/>
  <c r="E171"/>
  <c r="E172"/>
  <c r="E174"/>
  <c r="E176"/>
  <c r="E178"/>
  <c r="E180"/>
  <c r="E182"/>
  <c r="E184"/>
  <c r="E186"/>
  <c r="E188"/>
  <c r="E189"/>
  <c r="E191"/>
  <c r="E194"/>
  <c r="E195"/>
  <c r="E196"/>
  <c r="E197"/>
  <c r="E199"/>
  <c r="E201"/>
  <c r="E202"/>
  <c r="E204"/>
  <c r="E205"/>
  <c r="E206"/>
  <c r="E208"/>
  <c r="E211"/>
  <c r="E212"/>
  <c r="E213"/>
  <c r="E214"/>
  <c r="E215"/>
  <c r="E217"/>
  <c r="E218"/>
  <c r="E219"/>
  <c r="E220"/>
  <c r="E221"/>
  <c r="E222"/>
  <c r="E223"/>
  <c r="E225"/>
  <c r="E227"/>
  <c r="E228"/>
  <c r="E229"/>
  <c r="E230"/>
  <c r="E231"/>
  <c r="E232"/>
  <c r="E233"/>
  <c r="E234"/>
  <c r="E236"/>
  <c r="E238"/>
  <c r="E240"/>
  <c r="E243"/>
  <c r="E245"/>
  <c r="E246"/>
  <c r="E247"/>
  <c r="E248"/>
  <c r="E249"/>
  <c r="E251"/>
  <c r="E252"/>
  <c r="E253"/>
  <c r="E254"/>
  <c r="E255"/>
  <c r="E256"/>
  <c r="E257"/>
  <c r="E260"/>
  <c r="E262"/>
  <c r="E264"/>
  <c r="E265"/>
  <c r="E271"/>
  <c r="E273"/>
  <c r="E277"/>
  <c r="E278"/>
  <c r="E281"/>
  <c r="E282"/>
  <c r="E283"/>
  <c r="E284"/>
  <c r="E286"/>
  <c r="E287"/>
  <c r="E288"/>
  <c r="E290"/>
  <c r="E291"/>
  <c r="E294"/>
  <c r="E295"/>
  <c r="E297"/>
  <c r="E299"/>
  <c r="E300"/>
  <c r="E302"/>
  <c r="E304"/>
  <c r="E306"/>
  <c r="E307"/>
  <c r="E309"/>
  <c r="E310"/>
  <c r="E312"/>
  <c r="E313"/>
  <c r="E314"/>
  <c r="E316"/>
  <c r="E318"/>
  <c r="E319"/>
  <c r="E320"/>
  <c r="E323"/>
  <c r="E324"/>
  <c r="E325"/>
  <c r="E326"/>
  <c r="E328"/>
  <c r="E330"/>
  <c r="E332"/>
  <c r="E333"/>
  <c r="E334"/>
  <c r="E336"/>
  <c r="E338"/>
  <c r="E340"/>
  <c r="E341"/>
  <c r="E343"/>
  <c r="E344"/>
  <c r="E345"/>
  <c r="E346"/>
  <c r="E348"/>
  <c r="E349"/>
  <c r="E350"/>
  <c r="E352"/>
  <c r="E353"/>
  <c r="E356"/>
  <c r="E357"/>
  <c r="E358"/>
  <c r="E359"/>
  <c r="E360"/>
  <c r="E361"/>
  <c r="E362"/>
  <c r="E363"/>
  <c r="E365"/>
  <c r="E366"/>
  <c r="E367"/>
  <c r="E368"/>
  <c r="E369"/>
  <c r="E372"/>
  <c r="E373"/>
  <c r="E374"/>
  <c r="E376"/>
  <c r="E377"/>
  <c r="E378"/>
  <c r="E379"/>
  <c r="E380"/>
  <c r="E381"/>
  <c r="E383"/>
  <c r="E384"/>
  <c r="E385"/>
  <c r="E386"/>
  <c r="E387"/>
  <c r="E389"/>
  <c r="E390"/>
  <c r="E391"/>
  <c r="E392"/>
  <c r="E393"/>
  <c r="E394"/>
  <c r="E395"/>
  <c r="E396"/>
  <c r="E398"/>
  <c r="E400"/>
  <c r="E403"/>
  <c r="E405"/>
  <c r="E406"/>
  <c r="E408"/>
  <c r="E409"/>
  <c r="E411"/>
  <c r="E413"/>
  <c r="E414"/>
  <c r="E417"/>
  <c r="E419"/>
  <c r="E421"/>
  <c r="E423"/>
  <c r="E425"/>
  <c r="E427"/>
  <c r="E429"/>
  <c r="E431"/>
  <c r="E432"/>
  <c r="E435"/>
  <c r="E437"/>
  <c r="E439"/>
  <c r="E441"/>
  <c r="E443"/>
  <c r="E444"/>
  <c r="E446"/>
  <c r="E448"/>
  <c r="E450"/>
  <c r="E453"/>
  <c r="E454"/>
  <c r="E456"/>
  <c r="E457"/>
  <c r="E458"/>
  <c r="E459"/>
  <c r="E461"/>
  <c r="E463"/>
  <c r="E466"/>
  <c r="E468"/>
  <c r="E469"/>
  <c r="E471"/>
  <c r="E474"/>
  <c r="E475"/>
  <c r="E476"/>
  <c r="E477"/>
  <c r="E478"/>
  <c r="E479"/>
  <c r="E481"/>
  <c r="E483"/>
  <c r="E485"/>
  <c r="E487"/>
  <c r="E488"/>
  <c r="E491"/>
  <c r="E493"/>
  <c r="E495"/>
  <c r="E498"/>
  <c r="E499"/>
  <c r="E500"/>
  <c r="E501"/>
  <c r="E503"/>
  <c r="E505"/>
  <c r="E507"/>
  <c r="E509"/>
  <c r="E510"/>
  <c r="E513"/>
  <c r="E514"/>
  <c r="E515"/>
  <c r="E516"/>
  <c r="E518"/>
  <c r="E520"/>
  <c r="E521"/>
  <c r="E522"/>
  <c r="E523"/>
  <c r="D399"/>
  <c r="D5"/>
  <c r="D113"/>
  <c r="D110" s="1"/>
  <c r="D144"/>
  <c r="D140" s="1"/>
  <c r="D226"/>
  <c r="D239"/>
  <c r="D250"/>
  <c r="D266"/>
  <c r="D268"/>
  <c r="D274"/>
  <c r="D285"/>
  <c r="D289"/>
  <c r="D293"/>
  <c r="D301"/>
  <c r="D317"/>
  <c r="D311"/>
  <c r="D331"/>
  <c r="D321" s="1"/>
  <c r="D354"/>
  <c r="D371"/>
  <c r="D388"/>
  <c r="D490"/>
  <c r="D489" s="1"/>
  <c r="D511"/>
  <c r="C305"/>
  <c r="B401"/>
  <c r="E401" s="1"/>
  <c r="B375"/>
  <c r="B371" s="1"/>
  <c r="B303"/>
  <c r="E303" s="1"/>
  <c r="B296"/>
  <c r="E296" s="1"/>
  <c r="B292"/>
  <c r="B289" s="1"/>
  <c r="B275"/>
  <c r="E275" s="1"/>
  <c r="B269"/>
  <c r="B268" s="1"/>
  <c r="B267"/>
  <c r="B266" s="1"/>
  <c r="B241"/>
  <c r="B239" s="1"/>
  <c r="B6"/>
  <c r="B10"/>
  <c r="B16"/>
  <c r="B23"/>
  <c r="B27"/>
  <c r="B33"/>
  <c r="B39"/>
  <c r="B41"/>
  <c r="B45"/>
  <c r="B47"/>
  <c r="B53"/>
  <c r="B57"/>
  <c r="B59"/>
  <c r="B61"/>
  <c r="B66"/>
  <c r="B68"/>
  <c r="B70"/>
  <c r="B72"/>
  <c r="B74"/>
  <c r="B79"/>
  <c r="B81"/>
  <c r="B83"/>
  <c r="B87"/>
  <c r="B90"/>
  <c r="B95"/>
  <c r="B97"/>
  <c r="B99"/>
  <c r="B102"/>
  <c r="B104"/>
  <c r="B107"/>
  <c r="B106" s="1"/>
  <c r="B111"/>
  <c r="B113"/>
  <c r="B117"/>
  <c r="B119"/>
  <c r="B121"/>
  <c r="B123"/>
  <c r="B129"/>
  <c r="B131"/>
  <c r="B133"/>
  <c r="B135"/>
  <c r="B137"/>
  <c r="B141"/>
  <c r="B144"/>
  <c r="B149"/>
  <c r="B151"/>
  <c r="B153"/>
  <c r="B157"/>
  <c r="B159"/>
  <c r="B161"/>
  <c r="B165"/>
  <c r="B169"/>
  <c r="B173"/>
  <c r="B175"/>
  <c r="B177"/>
  <c r="B179"/>
  <c r="B181"/>
  <c r="B183"/>
  <c r="B185"/>
  <c r="B187"/>
  <c r="B190"/>
  <c r="B193"/>
  <c r="B198"/>
  <c r="B200"/>
  <c r="B203"/>
  <c r="B207"/>
  <c r="B210"/>
  <c r="B216"/>
  <c r="B224"/>
  <c r="B226"/>
  <c r="B235"/>
  <c r="B237"/>
  <c r="B242"/>
  <c r="B244"/>
  <c r="B258"/>
  <c r="E258" s="1"/>
  <c r="B259"/>
  <c r="B261"/>
  <c r="B263"/>
  <c r="B270"/>
  <c r="B272"/>
  <c r="B276"/>
  <c r="B280"/>
  <c r="B285"/>
  <c r="B298"/>
  <c r="B305"/>
  <c r="B308"/>
  <c r="B311"/>
  <c r="B315"/>
  <c r="B317"/>
  <c r="B322"/>
  <c r="B327"/>
  <c r="B329"/>
  <c r="B331"/>
  <c r="B335"/>
  <c r="B337"/>
  <c r="B339"/>
  <c r="B342"/>
  <c r="B347"/>
  <c r="B351"/>
  <c r="B355"/>
  <c r="B364"/>
  <c r="B382"/>
  <c r="B388"/>
  <c r="B397"/>
  <c r="B402"/>
  <c r="B404"/>
  <c r="B407"/>
  <c r="B410"/>
  <c r="B412"/>
  <c r="B416"/>
  <c r="B420"/>
  <c r="B422"/>
  <c r="B424"/>
  <c r="B426"/>
  <c r="B428"/>
  <c r="B430"/>
  <c r="B434"/>
  <c r="B436"/>
  <c r="B438"/>
  <c r="B440"/>
  <c r="B442"/>
  <c r="B445"/>
  <c r="B447"/>
  <c r="B449"/>
  <c r="B452"/>
  <c r="B455"/>
  <c r="B460"/>
  <c r="B462"/>
  <c r="B465"/>
  <c r="B467"/>
  <c r="B470"/>
  <c r="B473"/>
  <c r="B480"/>
  <c r="B482"/>
  <c r="B484"/>
  <c r="B486"/>
  <c r="B490"/>
  <c r="B492"/>
  <c r="B494"/>
  <c r="B497"/>
  <c r="B502"/>
  <c r="B504"/>
  <c r="B506"/>
  <c r="B508"/>
  <c r="B512"/>
  <c r="B511" s="1"/>
  <c r="B517"/>
  <c r="B519"/>
  <c r="B8" i="21" l="1"/>
  <c r="B7" s="1"/>
  <c r="B23" s="1"/>
  <c r="B464" i="5"/>
  <c r="E269"/>
  <c r="B354"/>
  <c r="E305"/>
  <c r="D370"/>
  <c r="B301"/>
  <c r="E241"/>
  <c r="B293"/>
  <c r="D279"/>
  <c r="B399"/>
  <c r="B370" s="1"/>
  <c r="B433"/>
  <c r="E292"/>
  <c r="B489"/>
  <c r="B415"/>
  <c r="B274"/>
  <c r="D209"/>
  <c r="B250"/>
  <c r="B5"/>
  <c r="B192"/>
  <c r="E375"/>
  <c r="E267"/>
  <c r="B496"/>
  <c r="B168"/>
  <c r="B472"/>
  <c r="B451"/>
  <c r="E497"/>
  <c r="B321"/>
  <c r="B140"/>
  <c r="B110"/>
  <c r="D524" l="1"/>
  <c r="B279"/>
  <c r="B209"/>
  <c r="B22" i="3"/>
  <c r="B524" i="5" l="1"/>
  <c r="B5" i="3"/>
  <c r="B33" l="1"/>
  <c r="C519" i="5"/>
  <c r="E519" s="1"/>
  <c r="C517"/>
  <c r="E517" s="1"/>
  <c r="C512"/>
  <c r="C508"/>
  <c r="E508" s="1"/>
  <c r="C506"/>
  <c r="E506" s="1"/>
  <c r="C504"/>
  <c r="E504" s="1"/>
  <c r="C502"/>
  <c r="C494"/>
  <c r="E494" s="1"/>
  <c r="C492"/>
  <c r="E492" s="1"/>
  <c r="C490"/>
  <c r="C486"/>
  <c r="E486" s="1"/>
  <c r="C484"/>
  <c r="E484" s="1"/>
  <c r="C482"/>
  <c r="E482" s="1"/>
  <c r="C480"/>
  <c r="E480" s="1"/>
  <c r="C473"/>
  <c r="E473" s="1"/>
  <c r="C470"/>
  <c r="E470" s="1"/>
  <c r="C467"/>
  <c r="E467" s="1"/>
  <c r="C465"/>
  <c r="E465" s="1"/>
  <c r="C462"/>
  <c r="E462" s="1"/>
  <c r="C460"/>
  <c r="E460" s="1"/>
  <c r="C455"/>
  <c r="E455" s="1"/>
  <c r="C452"/>
  <c r="E452" s="1"/>
  <c r="C449"/>
  <c r="E449" s="1"/>
  <c r="C447"/>
  <c r="E447" s="1"/>
  <c r="C445"/>
  <c r="E445" s="1"/>
  <c r="C442"/>
  <c r="E442" s="1"/>
  <c r="C440"/>
  <c r="E440" s="1"/>
  <c r="C438"/>
  <c r="E438" s="1"/>
  <c r="C436"/>
  <c r="E436" s="1"/>
  <c r="C434"/>
  <c r="E434" s="1"/>
  <c r="C430"/>
  <c r="E430" s="1"/>
  <c r="C428"/>
  <c r="E428" s="1"/>
  <c r="C426"/>
  <c r="E426" s="1"/>
  <c r="C424"/>
  <c r="E424" s="1"/>
  <c r="C422"/>
  <c r="E422" s="1"/>
  <c r="C420"/>
  <c r="E420" s="1"/>
  <c r="E416"/>
  <c r="C412"/>
  <c r="E412" s="1"/>
  <c r="C410"/>
  <c r="E410" s="1"/>
  <c r="C407"/>
  <c r="E407" s="1"/>
  <c r="C404"/>
  <c r="E404" s="1"/>
  <c r="C402"/>
  <c r="E402" s="1"/>
  <c r="C399"/>
  <c r="E399" s="1"/>
  <c r="C397"/>
  <c r="E397" s="1"/>
  <c r="C388"/>
  <c r="E388" s="1"/>
  <c r="C382"/>
  <c r="E382" s="1"/>
  <c r="C371"/>
  <c r="E371" s="1"/>
  <c r="C364"/>
  <c r="E364" s="1"/>
  <c r="C355"/>
  <c r="E355" s="1"/>
  <c r="C351"/>
  <c r="E351" s="1"/>
  <c r="C347"/>
  <c r="E347" s="1"/>
  <c r="C342"/>
  <c r="E342" s="1"/>
  <c r="C339"/>
  <c r="E339" s="1"/>
  <c r="C337"/>
  <c r="E337" s="1"/>
  <c r="C335"/>
  <c r="E335" s="1"/>
  <c r="C331"/>
  <c r="E331" s="1"/>
  <c r="C329"/>
  <c r="E329" s="1"/>
  <c r="C327"/>
  <c r="E327" s="1"/>
  <c r="C322"/>
  <c r="E322" s="1"/>
  <c r="C317"/>
  <c r="E317" s="1"/>
  <c r="C315"/>
  <c r="E315" s="1"/>
  <c r="C311"/>
  <c r="E311" s="1"/>
  <c r="C308"/>
  <c r="E308" s="1"/>
  <c r="C301"/>
  <c r="E301" s="1"/>
  <c r="C298"/>
  <c r="E298" s="1"/>
  <c r="C293"/>
  <c r="E293" s="1"/>
  <c r="C289"/>
  <c r="E289" s="1"/>
  <c r="C285"/>
  <c r="E285" s="1"/>
  <c r="C280"/>
  <c r="E280" s="1"/>
  <c r="C276"/>
  <c r="E276" s="1"/>
  <c r="C274"/>
  <c r="E274" s="1"/>
  <c r="C272"/>
  <c r="E272" s="1"/>
  <c r="C270"/>
  <c r="E270" s="1"/>
  <c r="C268"/>
  <c r="E268" s="1"/>
  <c r="C266"/>
  <c r="E266" s="1"/>
  <c r="C263"/>
  <c r="E263" s="1"/>
  <c r="C261"/>
  <c r="E261" s="1"/>
  <c r="C259"/>
  <c r="E259" s="1"/>
  <c r="C250"/>
  <c r="E250" s="1"/>
  <c r="C244"/>
  <c r="E244" s="1"/>
  <c r="C242"/>
  <c r="E242" s="1"/>
  <c r="C239"/>
  <c r="E239" s="1"/>
  <c r="C237"/>
  <c r="E237" s="1"/>
  <c r="C235"/>
  <c r="E235" s="1"/>
  <c r="C226"/>
  <c r="E226" s="1"/>
  <c r="C224"/>
  <c r="E224" s="1"/>
  <c r="C216"/>
  <c r="E216" s="1"/>
  <c r="C210"/>
  <c r="E210" s="1"/>
  <c r="C207"/>
  <c r="E207" s="1"/>
  <c r="C203"/>
  <c r="E203" s="1"/>
  <c r="C200"/>
  <c r="E200" s="1"/>
  <c r="C198"/>
  <c r="E198" s="1"/>
  <c r="C193"/>
  <c r="E193" s="1"/>
  <c r="C190"/>
  <c r="E190" s="1"/>
  <c r="C187"/>
  <c r="E187" s="1"/>
  <c r="C185"/>
  <c r="E185" s="1"/>
  <c r="C183"/>
  <c r="E183" s="1"/>
  <c r="C181"/>
  <c r="E181" s="1"/>
  <c r="C179"/>
  <c r="E179" s="1"/>
  <c r="C177"/>
  <c r="E177" s="1"/>
  <c r="C175"/>
  <c r="E175" s="1"/>
  <c r="C173"/>
  <c r="E173" s="1"/>
  <c r="C169"/>
  <c r="E169" s="1"/>
  <c r="C165"/>
  <c r="E165" s="1"/>
  <c r="C161"/>
  <c r="E161" s="1"/>
  <c r="C159"/>
  <c r="E159" s="1"/>
  <c r="C157"/>
  <c r="E157" s="1"/>
  <c r="C153"/>
  <c r="E153" s="1"/>
  <c r="C151"/>
  <c r="E151" s="1"/>
  <c r="C149"/>
  <c r="E149" s="1"/>
  <c r="C144"/>
  <c r="E144" s="1"/>
  <c r="C141"/>
  <c r="E141" s="1"/>
  <c r="C137"/>
  <c r="E137" s="1"/>
  <c r="C135"/>
  <c r="E135" s="1"/>
  <c r="C133"/>
  <c r="E133" s="1"/>
  <c r="C131"/>
  <c r="E131" s="1"/>
  <c r="C129"/>
  <c r="E129" s="1"/>
  <c r="C123"/>
  <c r="E123" s="1"/>
  <c r="C121"/>
  <c r="E121" s="1"/>
  <c r="C119"/>
  <c r="E119" s="1"/>
  <c r="C117"/>
  <c r="E117" s="1"/>
  <c r="C113"/>
  <c r="E113" s="1"/>
  <c r="C111"/>
  <c r="E111" s="1"/>
  <c r="C107"/>
  <c r="E107" s="1"/>
  <c r="C104"/>
  <c r="E104" s="1"/>
  <c r="C102"/>
  <c r="E102" s="1"/>
  <c r="C99"/>
  <c r="E99" s="1"/>
  <c r="C97"/>
  <c r="E97" s="1"/>
  <c r="C95"/>
  <c r="E95" s="1"/>
  <c r="C90"/>
  <c r="E90" s="1"/>
  <c r="C87"/>
  <c r="E87" s="1"/>
  <c r="C83"/>
  <c r="E83" s="1"/>
  <c r="C81"/>
  <c r="E81" s="1"/>
  <c r="C79"/>
  <c r="E79" s="1"/>
  <c r="C74"/>
  <c r="E74" s="1"/>
  <c r="C72"/>
  <c r="E72" s="1"/>
  <c r="C70"/>
  <c r="E70" s="1"/>
  <c r="C68"/>
  <c r="E68" s="1"/>
  <c r="C66"/>
  <c r="E66" s="1"/>
  <c r="C61"/>
  <c r="E61" s="1"/>
  <c r="C59"/>
  <c r="E59" s="1"/>
  <c r="C57"/>
  <c r="E57" s="1"/>
  <c r="C53"/>
  <c r="E53" s="1"/>
  <c r="C47"/>
  <c r="E47" s="1"/>
  <c r="C45"/>
  <c r="E45" s="1"/>
  <c r="C41"/>
  <c r="E41" s="1"/>
  <c r="C39"/>
  <c r="E39" s="1"/>
  <c r="C33"/>
  <c r="E33" s="1"/>
  <c r="C27"/>
  <c r="E27" s="1"/>
  <c r="C23"/>
  <c r="E23" s="1"/>
  <c r="C16"/>
  <c r="E16" s="1"/>
  <c r="C10"/>
  <c r="E10" s="1"/>
  <c r="C6"/>
  <c r="E6" s="1"/>
  <c r="C464" l="1"/>
  <c r="E464" s="1"/>
  <c r="C489"/>
  <c r="E489" s="1"/>
  <c r="E490"/>
  <c r="C511"/>
  <c r="E511" s="1"/>
  <c r="E512"/>
  <c r="C106"/>
  <c r="E106" s="1"/>
  <c r="C496"/>
  <c r="E496" s="1"/>
  <c r="E502"/>
  <c r="C433"/>
  <c r="E433" s="1"/>
  <c r="E415"/>
  <c r="C354"/>
  <c r="E354" s="1"/>
  <c r="C472"/>
  <c r="E472" s="1"/>
  <c r="C451"/>
  <c r="E451" s="1"/>
  <c r="C140"/>
  <c r="E140" s="1"/>
  <c r="C321"/>
  <c r="E321" s="1"/>
  <c r="C370"/>
  <c r="E370" s="1"/>
  <c r="C279"/>
  <c r="E279" s="1"/>
  <c r="C110"/>
  <c r="E110" s="1"/>
  <c r="C168"/>
  <c r="E168" s="1"/>
  <c r="C209"/>
  <c r="E209" s="1"/>
  <c r="C192"/>
  <c r="E192" s="1"/>
  <c r="C5"/>
  <c r="E5" s="1"/>
  <c r="C524" l="1"/>
  <c r="E524" s="1"/>
</calcChain>
</file>

<file path=xl/comments1.xml><?xml version="1.0" encoding="utf-8"?>
<comments xmlns="http://schemas.openxmlformats.org/spreadsheetml/2006/main">
  <authors>
    <author>李欢</author>
  </authors>
  <commentList>
    <comment ref="A20" authorId="0">
      <text>
        <r>
          <rPr>
            <sz val="9"/>
            <color indexed="81"/>
            <rFont val="宋体"/>
            <family val="3"/>
            <charset val="134"/>
          </rPr>
          <t>李欢:
2018.01.01实施</t>
        </r>
      </text>
    </comment>
  </commentList>
</comments>
</file>

<file path=xl/sharedStrings.xml><?xml version="1.0" encoding="utf-8"?>
<sst xmlns="http://schemas.openxmlformats.org/spreadsheetml/2006/main" count="1691" uniqueCount="948">
  <si>
    <t xml:space="preserve"> </t>
  </si>
  <si>
    <t>目  录</t>
  </si>
  <si>
    <t xml:space="preserve">            表一 2019年一般公共预算收入表</t>
  </si>
  <si>
    <t xml:space="preserve">            表二 2019年一般公共预算支出表</t>
  </si>
  <si>
    <t xml:space="preserve">            表三 2019年一般公共预算收支平衡表</t>
  </si>
  <si>
    <t>表一</t>
  </si>
  <si>
    <t>2019年一般公共预算收入表</t>
  </si>
  <si>
    <t>单位：万元</t>
  </si>
  <si>
    <r>
      <rPr>
        <b/>
        <sz val="12"/>
        <rFont val="宋体"/>
        <family val="3"/>
        <charset val="134"/>
      </rPr>
      <t>项</t>
    </r>
    <r>
      <rPr>
        <b/>
        <sz val="12"/>
        <rFont val="宋体"/>
        <family val="3"/>
        <charset val="134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</si>
  <si>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</si>
  <si>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</si>
  <si>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</si>
  <si>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</si>
  <si>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</si>
  <si>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</si>
  <si>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</si>
  <si>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</si>
  <si>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</si>
  <si>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</si>
  <si>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</si>
  <si>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</si>
  <si>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</si>
  <si>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</si>
  <si>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</si>
  <si>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</si>
  <si>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r>
      <rPr>
        <sz val="11"/>
        <rFont val="宋体"/>
        <family val="3"/>
        <charset val="134"/>
      </rPr>
      <t xml:space="preserve"> </t>
    </r>
    <r>
      <rPr>
        <sz val="11"/>
        <color rgb="FFFF0000"/>
        <rFont val="宋体"/>
        <family val="3"/>
        <charset val="134"/>
      </rPr>
      <t xml:space="preserve">   环境保护税</t>
    </r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</si>
  <si>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</si>
  <si>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</si>
  <si>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</si>
  <si>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</si>
  <si>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</si>
  <si>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</si>
  <si>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</si>
  <si>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</si>
  <si>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</si>
  <si>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</si>
  <si>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</si>
  <si>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项目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</si>
  <si>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</si>
  <si>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</si>
  <si>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</si>
  <si>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</si>
  <si>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</si>
  <si>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</si>
  <si>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人大监督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</si>
  <si>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</si>
  <si>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</si>
  <si>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</si>
  <si>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</si>
  <si>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</si>
  <si>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</si>
  <si>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</si>
  <si>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</si>
  <si>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</si>
  <si>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</si>
  <si>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</si>
  <si>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</si>
  <si>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</si>
  <si>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</si>
  <si>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</si>
  <si>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</si>
  <si>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</si>
  <si>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信息化建设</t>
  </si>
  <si>
    <t xml:space="preserve">      其他财政事务支出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</si>
  <si>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</si>
  <si>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</si>
  <si>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</si>
  <si>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</si>
  <si>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  其他人力资源事务支出</t>
  </si>
  <si>
    <t xml:space="preserve">    纪检监察事务</t>
  </si>
  <si>
    <t xml:space="preserve">    商贸事务</t>
  </si>
  <si>
    <t xml:space="preserve">    知识产权事务</t>
  </si>
  <si>
    <t xml:space="preserve">    民族事务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</si>
  <si>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</si>
  <si>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</si>
  <si>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</si>
  <si>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</si>
  <si>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</si>
  <si>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</si>
  <si>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</si>
  <si>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</si>
  <si>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</si>
  <si>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</si>
  <si>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</si>
  <si>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对外联络事务</t>
  </si>
  <si>
    <t xml:space="preserve">    其他共产党事务支出</t>
  </si>
  <si>
    <t xml:space="preserve">      消费者权益保护</t>
  </si>
  <si>
    <t xml:space="preserve">    其他一般公共服务支出</t>
  </si>
  <si>
    <t xml:space="preserve">      其他一般公共服务支出</t>
  </si>
  <si>
    <t>二、外交支出</t>
  </si>
  <si>
    <t xml:space="preserve">    对外合作与交流</t>
  </si>
  <si>
    <t>三、国防支出</t>
  </si>
  <si>
    <t xml:space="preserve">    国防动员</t>
  </si>
  <si>
    <t xml:space="preserve">      兵役征集</t>
  </si>
  <si>
    <t xml:space="preserve">    其他国防支出</t>
  </si>
  <si>
    <t>四、公共安全支出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</si>
  <si>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</si>
  <si>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</si>
  <si>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</si>
  <si>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</si>
  <si>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</si>
  <si>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  基层司法业务</t>
  </si>
  <si>
    <t xml:space="preserve">      律师公证管理</t>
  </si>
  <si>
    <t xml:space="preserve">      社区矫正</t>
  </si>
  <si>
    <t xml:space="preserve">      法制建设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</si>
  <si>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</si>
  <si>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</si>
  <si>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</si>
  <si>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</si>
  <si>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</si>
  <si>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</si>
  <si>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</si>
  <si>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</si>
  <si>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  学前教育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</si>
  <si>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</si>
  <si>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</si>
  <si>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</si>
  <si>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</si>
  <si>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</si>
  <si>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成人教育</t>
  </si>
  <si>
    <t xml:space="preserve">      成人初等教育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</si>
  <si>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</si>
  <si>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</si>
  <si>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</si>
  <si>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</si>
  <si>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</si>
  <si>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</si>
  <si>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</si>
  <si>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</si>
  <si>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</si>
  <si>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</si>
  <si>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</si>
  <si>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</si>
  <si>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教育费附加安排的支出</t>
  </si>
  <si>
    <t xml:space="preserve">      农村中小学校舍建设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</si>
  <si>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</si>
  <si>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</si>
  <si>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</si>
  <si>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</si>
  <si>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</si>
  <si>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</si>
  <si>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</si>
  <si>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</si>
  <si>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</si>
  <si>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</si>
  <si>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  社会科学研究机构</t>
  </si>
  <si>
    <t xml:space="preserve">    科学技术普及</t>
  </si>
  <si>
    <t xml:space="preserve">      科普活动</t>
  </si>
  <si>
    <t xml:space="preserve">    科技交流与合作</t>
  </si>
  <si>
    <t xml:space="preserve">      国际交流与合作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</si>
  <si>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</si>
  <si>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</si>
  <si>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</si>
  <si>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</si>
  <si>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其他科学技术支出</t>
  </si>
  <si>
    <t xml:space="preserve">      图书馆</t>
  </si>
  <si>
    <t xml:space="preserve">      群众文化</t>
  </si>
  <si>
    <t xml:space="preserve">    文物</t>
  </si>
  <si>
    <t xml:space="preserve">    体育</t>
  </si>
  <si>
    <t xml:space="preserve">      群众体育</t>
  </si>
  <si>
    <t xml:space="preserve">      电视</t>
  </si>
  <si>
    <t xml:space="preserve">    其他文化体育与传媒支出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</si>
  <si>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</si>
  <si>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</si>
  <si>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</si>
  <si>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</si>
  <si>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</si>
  <si>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</si>
  <si>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其他人力资源和社会保障管理事务支出</t>
  </si>
  <si>
    <t xml:space="preserve">    民政管理事务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</si>
  <si>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</si>
  <si>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</si>
  <si>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</si>
  <si>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</si>
  <si>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</si>
  <si>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</si>
  <si>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</si>
  <si>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</si>
  <si>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</si>
  <si>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</si>
  <si>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</si>
  <si>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</si>
  <si>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</si>
  <si>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</si>
  <si>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</si>
  <si>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就业补助</t>
  </si>
  <si>
    <t xml:space="preserve">      公益性岗位补贴</t>
  </si>
  <si>
    <t xml:space="preserve">    抚恤</t>
  </si>
  <si>
    <t xml:space="preserve">      在乡复员、退伍军人生活补助</t>
  </si>
  <si>
    <t xml:space="preserve">      其他优抚支出</t>
  </si>
  <si>
    <t xml:space="preserve">    退役安置</t>
  </si>
  <si>
    <t xml:space="preserve">      退役士兵安置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</si>
  <si>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</si>
  <si>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</si>
  <si>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</si>
  <si>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</si>
  <si>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</si>
  <si>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</si>
  <si>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</si>
  <si>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</si>
  <si>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</si>
  <si>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</si>
  <si>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</si>
  <si>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</si>
  <si>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</si>
  <si>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</si>
  <si>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</si>
  <si>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</si>
  <si>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</si>
  <si>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</si>
  <si>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</si>
  <si>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农村特困人员救助供养支出</t>
  </si>
  <si>
    <t xml:space="preserve">    补充道路交通事故社会救助基金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</si>
  <si>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</si>
  <si>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</si>
  <si>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</si>
  <si>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</si>
  <si>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</si>
  <si>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财政对失业保险基金的补助</t>
  </si>
  <si>
    <t xml:space="preserve">      拥军优属</t>
  </si>
  <si>
    <t xml:space="preserve">      部队供应</t>
  </si>
  <si>
    <t xml:space="preserve">    其他社会保障和就业支出</t>
  </si>
  <si>
    <t xml:space="preserve">    公立医院</t>
  </si>
  <si>
    <t xml:space="preserve">      综合医院</t>
  </si>
  <si>
    <t xml:space="preserve">      传染病医院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</si>
  <si>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</si>
  <si>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</si>
  <si>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</si>
  <si>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</si>
  <si>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</si>
  <si>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</si>
  <si>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</si>
  <si>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</si>
  <si>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</si>
  <si>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</si>
  <si>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</si>
  <si>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</si>
  <si>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</si>
  <si>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</si>
  <si>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</si>
  <si>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</si>
  <si>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</si>
  <si>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</si>
  <si>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</si>
  <si>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</si>
  <si>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</si>
  <si>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</si>
  <si>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</si>
  <si>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</si>
  <si>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</si>
  <si>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</si>
  <si>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</si>
  <si>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  其他优抚对象医疗支出</t>
  </si>
  <si>
    <t>十、节能环保支出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</si>
  <si>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</si>
  <si>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</si>
  <si>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</si>
  <si>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</si>
  <si>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污染防治</t>
  </si>
  <si>
    <t xml:space="preserve">      大气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</si>
  <si>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</si>
  <si>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</si>
  <si>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</si>
  <si>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</si>
  <si>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</si>
  <si>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</si>
  <si>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退耕还林</t>
  </si>
  <si>
    <t xml:space="preserve">      退耕现金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</si>
  <si>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</si>
  <si>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</si>
  <si>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</si>
  <si>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</si>
  <si>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</si>
  <si>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</si>
  <si>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</si>
  <si>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</si>
  <si>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</si>
  <si>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</si>
  <si>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</si>
  <si>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</si>
  <si>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</si>
  <si>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</si>
  <si>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</si>
  <si>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</si>
  <si>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</si>
  <si>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</si>
  <si>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</si>
  <si>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工程建设管理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</si>
  <si>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</si>
  <si>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</si>
  <si>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</si>
  <si>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</si>
  <si>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</si>
  <si>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</si>
  <si>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</si>
  <si>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</si>
  <si>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</si>
  <si>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</si>
  <si>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</si>
  <si>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</si>
  <si>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</si>
  <si>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</si>
  <si>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</si>
  <si>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</si>
  <si>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</si>
  <si>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</si>
  <si>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其他农业支出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</si>
  <si>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</si>
  <si>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</si>
  <si>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</si>
  <si>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</si>
  <si>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水土保持</t>
  </si>
  <si>
    <t xml:space="preserve">        水资源节约管理与保护</t>
  </si>
  <si>
    <t xml:space="preserve">        防汛</t>
  </si>
  <si>
    <t xml:space="preserve">        水利建设移民支出</t>
  </si>
  <si>
    <t xml:space="preserve">        其他水利支出</t>
  </si>
  <si>
    <t xml:space="preserve">      南水北调</t>
  </si>
  <si>
    <t xml:space="preserve">      扶贫</t>
  </si>
  <si>
    <t xml:space="preserve">      农业综合开发</t>
  </si>
  <si>
    <t xml:space="preserve">        机构运行</t>
  </si>
  <si>
    <t xml:space="preserve">      农村综合改革</t>
  </si>
  <si>
    <t xml:space="preserve">        对村级一事一议的补助</t>
  </si>
  <si>
    <t xml:space="preserve">        对村集体经济组织的补助</t>
  </si>
  <si>
    <t xml:space="preserve">      普惠金融发展支出</t>
  </si>
  <si>
    <t xml:space="preserve">        农业保险保费补贴</t>
  </si>
  <si>
    <t xml:space="preserve">        创业担保贷款贴息</t>
  </si>
  <si>
    <t xml:space="preserve">      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</si>
  <si>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</si>
  <si>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</si>
  <si>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</si>
  <si>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</si>
  <si>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</si>
  <si>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</si>
  <si>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公路养护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</si>
  <si>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</si>
  <si>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</si>
  <si>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</si>
  <si>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  对城市公交的补贴</t>
  </si>
  <si>
    <t xml:space="preserve">      邮政业支出</t>
  </si>
  <si>
    <t xml:space="preserve">      车辆购置税支出</t>
  </si>
  <si>
    <t xml:space="preserve">        车辆购置税用于公路等基础设施建设支出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</si>
  <si>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</si>
  <si>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</si>
  <si>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</si>
  <si>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</si>
  <si>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</si>
  <si>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</si>
  <si>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</si>
  <si>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</si>
  <si>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</si>
  <si>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</si>
  <si>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</si>
  <si>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 xml:space="preserve">        其他资源勘探信息等支出</t>
  </si>
  <si>
    <t>十五、商业服务业等支出</t>
  </si>
  <si>
    <t xml:space="preserve">      商业流通事务</t>
  </si>
  <si>
    <t xml:space="preserve">      涉外发展服务支出</t>
  </si>
  <si>
    <t xml:space="preserve">      其他商业服务业等支出</t>
  </si>
  <si>
    <t xml:space="preserve">  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</si>
  <si>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</si>
  <si>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</si>
  <si>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</si>
  <si>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  政策性银行亏损补贴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</si>
  <si>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</si>
  <si>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</si>
  <si>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</si>
  <si>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</si>
  <si>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</si>
  <si>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</si>
  <si>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</si>
  <si>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</si>
  <si>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</si>
  <si>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</si>
  <si>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  土地资源调查</t>
  </si>
  <si>
    <t xml:space="preserve">        土地资源储备支出</t>
  </si>
  <si>
    <t xml:space="preserve">      海洋管理事务</t>
  </si>
  <si>
    <t xml:space="preserve">      测绘事务</t>
  </si>
  <si>
    <t xml:space="preserve">      气象事务</t>
  </si>
  <si>
    <t>十九、住房保障支出</t>
  </si>
  <si>
    <t xml:space="preserve">      保障性安居工程支出</t>
  </si>
  <si>
    <t xml:space="preserve">        农村危房改造</t>
  </si>
  <si>
    <t xml:space="preserve">      住房改革支出</t>
  </si>
  <si>
    <t xml:space="preserve">        住房公积金</t>
  </si>
  <si>
    <t xml:space="preserve">      城乡社区住宅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</si>
  <si>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</si>
  <si>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</si>
  <si>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</si>
  <si>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粮食财务挂账利息补贴</t>
  </si>
  <si>
    <t xml:space="preserve">        其他粮油事务支出</t>
  </si>
  <si>
    <t xml:space="preserve">      物资事务</t>
  </si>
  <si>
    <t xml:space="preserve">      能源储备</t>
  </si>
  <si>
    <t xml:space="preserve">      粮油储备</t>
  </si>
  <si>
    <t xml:space="preserve">        储备粮油补贴</t>
  </si>
  <si>
    <t xml:space="preserve">      重要商品储备</t>
  </si>
  <si>
    <t xml:space="preserve">        其他重要商品储备支出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</si>
  <si>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</si>
  <si>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</si>
  <si>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</si>
  <si>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</si>
  <si>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</si>
  <si>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</si>
  <si>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年初预留</t>
  </si>
  <si>
    <t xml:space="preserve">        其他支出</t>
  </si>
  <si>
    <t>支出合计</t>
  </si>
  <si>
    <t xml:space="preserve">      公务员考核</t>
  </si>
  <si>
    <t xml:space="preserve">    工商行政管理事务</t>
  </si>
  <si>
    <t xml:space="preserve">    质量技术监督与检验检疫事务</t>
  </si>
  <si>
    <t xml:space="preserve">    宗教事务</t>
  </si>
  <si>
    <t xml:space="preserve">    港澳台侨事务</t>
  </si>
  <si>
    <t xml:space="preserve">    武装警察</t>
  </si>
  <si>
    <t xml:space="preserve">      消防</t>
  </si>
  <si>
    <t xml:space="preserve">      治安管理</t>
  </si>
  <si>
    <t xml:space="preserve">    海警</t>
  </si>
  <si>
    <t xml:space="preserve">      公安现役基本支出</t>
  </si>
  <si>
    <t>七、文化体育与传媒支出</t>
  </si>
  <si>
    <t xml:space="preserve">    文化</t>
  </si>
  <si>
    <t xml:space="preserve">      文化市场管理</t>
  </si>
  <si>
    <t xml:space="preserve">    新闻出版广播影视</t>
  </si>
  <si>
    <t xml:space="preserve">      其他新闻出版广播影视支出</t>
  </si>
  <si>
    <t xml:space="preserve">      老龄事务</t>
  </si>
  <si>
    <t xml:space="preserve">    自然灾害生活救助</t>
  </si>
  <si>
    <t xml:space="preserve">      中央自然灾害生活补助</t>
  </si>
  <si>
    <t xml:space="preserve">      交强险营业税补助基金支出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</si>
  <si>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</si>
  <si>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</si>
  <si>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</si>
  <si>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食品和药品监督管理事务</t>
  </si>
  <si>
    <t xml:space="preserve">      财政对新型农村合作医疗基金的补助</t>
  </si>
  <si>
    <t xml:space="preserve">    其他医疗卫生与计划生育支出</t>
  </si>
  <si>
    <t xml:space="preserve">      环境监测与信息</t>
  </si>
  <si>
    <t xml:space="preserve">        工程建设标准规范编制与监管</t>
  </si>
  <si>
    <t xml:space="preserve">      林业</t>
  </si>
  <si>
    <t xml:space="preserve">        林业事业机构</t>
  </si>
  <si>
    <t xml:space="preserve">        林业执法与监督</t>
  </si>
  <si>
    <t xml:space="preserve">        林业防灾减灾</t>
  </si>
  <si>
    <t xml:space="preserve">      安全生产监管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</si>
  <si>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</si>
  <si>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</si>
  <si>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</si>
  <si>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</si>
  <si>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>十八、国土海洋气象等支出</t>
  </si>
  <si>
    <t xml:space="preserve">      国土资源事务</t>
  </si>
  <si>
    <t xml:space="preserve">        地质灾害防治</t>
  </si>
  <si>
    <t xml:space="preserve">        其他国土资源事务支出</t>
  </si>
  <si>
    <t xml:space="preserve">      地震事务</t>
  </si>
  <si>
    <t xml:space="preserve">      其他国土海洋气象等支出</t>
  </si>
  <si>
    <t xml:space="preserve">        石油储备支出</t>
  </si>
  <si>
    <t>二十一、预备费</t>
  </si>
  <si>
    <t>二十二、债务付息支出</t>
  </si>
  <si>
    <t>二十三、债务发行费用支出</t>
  </si>
  <si>
    <t>二十四、其他支出</t>
  </si>
  <si>
    <t>表三</t>
  </si>
  <si>
    <t>2019年一般公共预算收支平衡表</t>
  </si>
  <si>
    <r>
      <rPr>
        <b/>
        <sz val="12"/>
        <rFont val="宋体"/>
        <family val="3"/>
        <charset val="134"/>
      </rPr>
      <t>收</t>
    </r>
    <r>
      <rPr>
        <b/>
        <sz val="14"/>
        <rFont val="宋体"/>
        <family val="3"/>
        <charset val="134"/>
      </rPr>
      <t>入</t>
    </r>
  </si>
  <si>
    <r>
      <rPr>
        <b/>
        <sz val="12"/>
        <rFont val="宋体"/>
        <family val="3"/>
        <charset val="134"/>
      </rPr>
      <t>支</t>
    </r>
    <r>
      <rPr>
        <b/>
        <sz val="14"/>
        <rFont val="宋体"/>
        <family val="3"/>
        <charset val="134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</si>
  <si>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</si>
  <si>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</si>
  <si>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</si>
  <si>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</si>
  <si>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</si>
  <si>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</si>
  <si>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</si>
  <si>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</si>
  <si>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</si>
  <si>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</si>
  <si>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增值税税收返还收入</t>
  </si>
  <si>
    <t xml:space="preserve">      增值税五五分享税收返还收入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</si>
  <si>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</si>
  <si>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</si>
  <si>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</si>
  <si>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</si>
  <si>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</si>
  <si>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企业事业单位划转补助收入</t>
  </si>
  <si>
    <t xml:space="preserve">      城乡义务教育转移支付收入</t>
  </si>
  <si>
    <t xml:space="preserve">      重点生态功能区转移支付收入</t>
  </si>
  <si>
    <t xml:space="preserve">      固定数额补助收入</t>
  </si>
  <si>
    <t xml:space="preserve">    专项转移支付收入</t>
  </si>
  <si>
    <t xml:space="preserve">      公共安全</t>
  </si>
  <si>
    <t xml:space="preserve">      社会保障和就业</t>
  </si>
  <si>
    <r>
      <rPr>
        <sz val="11"/>
        <rFont val="宋体"/>
        <family val="3"/>
        <charset val="134"/>
      </rPr>
      <t xml:space="preserve">  </t>
    </r>
    <r>
      <rPr>
        <sz val="11"/>
        <color indexed="10"/>
        <rFont val="宋体"/>
        <family val="3"/>
        <charset val="134"/>
      </rPr>
      <t xml:space="preserve">    卫生健康</t>
    </r>
  </si>
  <si>
    <t xml:space="preserve">      农林水</t>
  </si>
  <si>
    <t xml:space="preserve">  上年结余收入</t>
  </si>
  <si>
    <t xml:space="preserve">  调入资金</t>
  </si>
  <si>
    <t xml:space="preserve">  调出资金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</si>
  <si>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 从政府性基金预算调入</t>
    </r>
  </si>
  <si>
    <t xml:space="preserve">  年终结余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</si>
  <si>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 从国有资本经营预算调入</t>
    </r>
  </si>
  <si>
    <t xml:space="preserve">  地方政府一般债务还本支出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</si>
  <si>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 从其他资金调入</t>
    </r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</si>
  <si>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</si>
  <si>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</si>
  <si>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</si>
  <si>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</si>
  <si>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</si>
  <si>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</si>
  <si>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</si>
  <si>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</si>
  <si>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</si>
  <si>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</si>
  <si>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机关工资福利支出</t>
  </si>
  <si>
    <t>机关商品和服务支出</t>
  </si>
  <si>
    <t>对个人和家庭的补助</t>
  </si>
  <si>
    <t>表二</t>
    <phoneticPr fontId="20" type="noConversion"/>
  </si>
  <si>
    <t>2019年抚顺县一般公共预算支出表</t>
    <phoneticPr fontId="20" type="noConversion"/>
  </si>
  <si>
    <t>县本级支出</t>
    <phoneticPr fontId="20" type="noConversion"/>
  </si>
  <si>
    <t>乡镇预算支出</t>
    <phoneticPr fontId="20" type="noConversion"/>
  </si>
  <si>
    <t>上级专项支出</t>
    <phoneticPr fontId="20" type="noConversion"/>
  </si>
  <si>
    <t>抚顺县一般公共预算支出</t>
    <phoneticPr fontId="20" type="noConversion"/>
  </si>
  <si>
    <t>2019年抚顺县本级一般公共预算支出表</t>
    <phoneticPr fontId="13" type="noConversion"/>
  </si>
  <si>
    <t xml:space="preserve">      宣传文化发展专项支出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</si>
  <si>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</si>
  <si>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</si>
  <si>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</si>
  <si>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</si>
  <si>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</si>
  <si>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</si>
  <si>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</si>
  <si>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</si>
  <si>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</si>
  <si>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</si>
  <si>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</si>
  <si>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</si>
  <si>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</si>
  <si>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</si>
  <si>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</si>
  <si>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</si>
  <si>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</si>
  <si>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</si>
  <si>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</si>
  <si>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</si>
  <si>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</si>
  <si>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</si>
  <si>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</si>
  <si>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</si>
  <si>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</si>
  <si>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</si>
  <si>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</si>
  <si>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</si>
  <si>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</si>
  <si>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</si>
  <si>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</si>
  <si>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</si>
  <si>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</si>
  <si>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</si>
  <si>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</si>
  <si>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</si>
  <si>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</si>
  <si>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</si>
  <si>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</si>
  <si>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</si>
  <si>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</si>
  <si>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</si>
  <si>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</si>
  <si>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</si>
  <si>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</si>
  <si>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</si>
  <si>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</si>
  <si>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</si>
  <si>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</si>
  <si>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</si>
  <si>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</si>
  <si>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</si>
  <si>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</si>
  <si>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水质监测</t>
  </si>
  <si>
    <t xml:space="preserve">        水文测报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</si>
  <si>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</si>
  <si>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</si>
  <si>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</si>
  <si>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</si>
  <si>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</si>
  <si>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</si>
  <si>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</si>
  <si>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</si>
  <si>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农村人畜饮水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</si>
  <si>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</si>
  <si>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</si>
  <si>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</si>
  <si>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</si>
  <si>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</si>
  <si>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</si>
  <si>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</si>
  <si>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</si>
  <si>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</si>
  <si>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</si>
  <si>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</si>
  <si>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</si>
  <si>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</si>
  <si>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</si>
  <si>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</si>
  <si>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</si>
  <si>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</si>
  <si>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</si>
  <si>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  国有农场办社会职能改革补助</t>
  </si>
  <si>
    <t xml:space="preserve">        对村民委员会和村党支部的补助</t>
  </si>
  <si>
    <t xml:space="preserve">        农村综合改革示范试点补助</t>
  </si>
  <si>
    <t xml:space="preserve">        其他农村综合改革支出</t>
  </si>
  <si>
    <t xml:space="preserve">        支持农村金融机构</t>
  </si>
  <si>
    <t xml:space="preserve">        涉农贷款增量奖励</t>
  </si>
  <si>
    <t xml:space="preserve">        补充创业担保贷款基金</t>
  </si>
  <si>
    <t xml:space="preserve">        其他普惠金融发展支出</t>
  </si>
  <si>
    <t xml:space="preserve">        棉花目标价格补贴</t>
  </si>
  <si>
    <t xml:space="preserve">        大豆目标价格补贴</t>
  </si>
  <si>
    <t xml:space="preserve">        公路建设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</si>
  <si>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</si>
  <si>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</si>
  <si>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</si>
  <si>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</si>
  <si>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</si>
  <si>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</si>
  <si>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</si>
  <si>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</si>
  <si>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</si>
  <si>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</si>
  <si>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</si>
  <si>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</si>
  <si>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</si>
  <si>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</si>
  <si>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</si>
  <si>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</si>
  <si>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</si>
  <si>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</si>
  <si>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</si>
  <si>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</si>
  <si>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</si>
  <si>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</si>
  <si>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</si>
  <si>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</si>
  <si>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</si>
  <si>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</si>
  <si>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</si>
  <si>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</si>
  <si>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</si>
  <si>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</si>
  <si>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</si>
  <si>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</si>
  <si>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  邮政普遍服务与特殊服务</t>
  </si>
  <si>
    <t xml:space="preserve">        其他邮政业支出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</si>
  <si>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</si>
  <si>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</si>
  <si>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</si>
  <si>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</si>
  <si>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</si>
  <si>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</si>
  <si>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</si>
  <si>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</si>
  <si>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</si>
  <si>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</si>
  <si>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</si>
  <si>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</si>
  <si>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</si>
  <si>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</si>
  <si>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</si>
  <si>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</si>
  <si>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</si>
  <si>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</si>
  <si>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</si>
  <si>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</si>
  <si>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</si>
  <si>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</si>
  <si>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</si>
  <si>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</si>
  <si>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</si>
  <si>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</si>
  <si>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</si>
  <si>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</si>
  <si>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</si>
  <si>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</si>
  <si>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</si>
  <si>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</si>
  <si>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</si>
  <si>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</si>
  <si>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</si>
  <si>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</si>
  <si>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</si>
  <si>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</si>
  <si>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</si>
  <si>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</si>
  <si>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</si>
  <si>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</si>
  <si>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</si>
  <si>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</si>
  <si>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</si>
  <si>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</si>
  <si>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</si>
  <si>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</si>
  <si>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</si>
  <si>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</si>
  <si>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</si>
  <si>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</si>
  <si>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</si>
  <si>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安全防卫</t>
  </si>
  <si>
    <t xml:space="preserve">        金融部门其他行政支出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</si>
  <si>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</si>
  <si>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</si>
  <si>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</si>
  <si>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</si>
  <si>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  国土资源规划及管理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</si>
  <si>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</si>
  <si>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</si>
  <si>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</si>
  <si>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</si>
  <si>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</si>
  <si>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</si>
  <si>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</si>
  <si>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</si>
  <si>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</si>
  <si>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</si>
  <si>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</si>
  <si>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</si>
  <si>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</si>
  <si>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</si>
  <si>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</si>
  <si>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</si>
  <si>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</si>
  <si>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</si>
  <si>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</si>
  <si>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</si>
  <si>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</si>
  <si>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</si>
  <si>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</si>
  <si>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</si>
  <si>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</si>
  <si>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</si>
  <si>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</si>
  <si>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</si>
  <si>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</si>
  <si>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</si>
  <si>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</si>
  <si>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</si>
  <si>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</si>
  <si>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</si>
  <si>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</si>
  <si>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</si>
  <si>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</si>
  <si>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</si>
  <si>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</si>
  <si>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</si>
  <si>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</si>
  <si>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</si>
  <si>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</si>
  <si>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</si>
  <si>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</si>
  <si>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</si>
  <si>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</si>
  <si>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</si>
  <si>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</si>
  <si>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</si>
  <si>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</si>
  <si>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</si>
  <si>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</si>
  <si>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</si>
  <si>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</si>
  <si>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</si>
  <si>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</si>
  <si>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</si>
  <si>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住房公积金管理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</si>
  <si>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</si>
  <si>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</si>
  <si>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</si>
  <si>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</si>
  <si>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</si>
  <si>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</si>
  <si>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</si>
  <si>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</si>
  <si>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</si>
  <si>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</si>
  <si>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</si>
  <si>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</si>
  <si>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</si>
  <si>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</si>
  <si>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</si>
  <si>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</si>
  <si>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</si>
  <si>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</si>
  <si>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</si>
  <si>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</si>
  <si>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</si>
  <si>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</si>
  <si>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</si>
  <si>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</si>
  <si>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</si>
  <si>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</si>
  <si>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</si>
  <si>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</si>
  <si>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</si>
  <si>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</si>
  <si>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</si>
  <si>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</si>
  <si>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</si>
  <si>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</si>
  <si>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>2019年抚顺县本级一般公共预算基本支出表（按经济分类）</t>
    <phoneticPr fontId="13" type="noConversion"/>
  </si>
  <si>
    <t>科目代码</t>
  </si>
  <si>
    <t>政府经济分类名称</t>
    <phoneticPr fontId="13" type="noConversion"/>
  </si>
  <si>
    <t>金额</t>
  </si>
  <si>
    <t>部门经济分类名称</t>
    <phoneticPr fontId="13" type="noConversion"/>
  </si>
  <si>
    <t>人员经费</t>
    <phoneticPr fontId="13" type="noConversion"/>
  </si>
  <si>
    <t>办公经费</t>
    <phoneticPr fontId="13" type="noConversion"/>
  </si>
  <si>
    <t>合计</t>
    <phoneticPr fontId="13" type="noConversion"/>
  </si>
  <si>
    <t>301</t>
  </si>
  <si>
    <t>工资福利支出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</si>
  <si>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</si>
  <si>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</si>
  <si>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</si>
  <si>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</si>
  <si>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</si>
  <si>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</si>
  <si>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</si>
  <si>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社会保障缴费</t>
  </si>
  <si>
    <t>30108</t>
  </si>
  <si>
    <t>基本养老保险缴费</t>
  </si>
  <si>
    <t>30110</t>
  </si>
  <si>
    <t>职工基本医疗保险缴费</t>
  </si>
  <si>
    <t>住房公积金</t>
  </si>
  <si>
    <t>30113</t>
  </si>
  <si>
    <t>其他工资福利支出</t>
  </si>
  <si>
    <t>30199</t>
  </si>
  <si>
    <t>302</t>
  </si>
  <si>
    <t>商品和服务支出</t>
  </si>
  <si>
    <t>办公经费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</si>
  <si>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</si>
  <si>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</si>
  <si>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</si>
  <si>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</si>
  <si>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</si>
  <si>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</si>
  <si>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</si>
  <si>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</si>
  <si>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</si>
  <si>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</si>
  <si>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</si>
  <si>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</si>
  <si>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</si>
  <si>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取暖费(单位部分）</t>
    <phoneticPr fontId="13" type="noConversion"/>
  </si>
  <si>
    <t>30209</t>
  </si>
  <si>
    <t>物业管理费</t>
  </si>
  <si>
    <t>维修(护)费</t>
  </si>
  <si>
    <t>30213</t>
  </si>
  <si>
    <t>30214</t>
  </si>
  <si>
    <t>租赁费</t>
  </si>
  <si>
    <t>会议费</t>
  </si>
  <si>
    <t>30215</t>
  </si>
  <si>
    <t>培训费</t>
  </si>
  <si>
    <t>30216</t>
  </si>
  <si>
    <t>公务接待费</t>
  </si>
  <si>
    <t>30217</t>
  </si>
  <si>
    <t>专用材料购置费</t>
  </si>
  <si>
    <t>30218</t>
  </si>
  <si>
    <t>专用材料费</t>
  </si>
  <si>
    <t>委托业务费</t>
  </si>
  <si>
    <t>30226</t>
  </si>
  <si>
    <t>劳务费</t>
  </si>
  <si>
    <t>30227</t>
  </si>
  <si>
    <t>30228</t>
  </si>
  <si>
    <t>工会经费</t>
  </si>
  <si>
    <t>公务用车运行维护费</t>
  </si>
  <si>
    <t>30231</t>
  </si>
  <si>
    <t>30239</t>
  </si>
  <si>
    <t>其他交通工具运行维护</t>
  </si>
  <si>
    <t>其他商品和服务支出</t>
  </si>
  <si>
    <t>30299</t>
  </si>
  <si>
    <t>对事业单位经常性补助</t>
    <phoneticPr fontId="13" type="noConversion"/>
  </si>
  <si>
    <t>工资福利支出</t>
    <phoneticPr fontId="13" type="noConversion"/>
  </si>
  <si>
    <t>商品和服务支出</t>
    <phoneticPr fontId="13" type="noConversion"/>
  </si>
  <si>
    <t>机关对个人和家庭的补助支出</t>
  </si>
  <si>
    <t>303</t>
  </si>
  <si>
    <t>离退休费</t>
  </si>
  <si>
    <t>30301</t>
  </si>
  <si>
    <t>离休费</t>
  </si>
  <si>
    <t>30302</t>
  </si>
  <si>
    <t>退休费</t>
  </si>
  <si>
    <t>30303</t>
  </si>
  <si>
    <t>退职（役）费</t>
  </si>
  <si>
    <t>社会福利和救助</t>
  </si>
  <si>
    <t>30305</t>
  </si>
  <si>
    <t>生活补助</t>
  </si>
  <si>
    <t>30306</t>
  </si>
  <si>
    <t>救济费</t>
  </si>
  <si>
    <t>30307</t>
  </si>
  <si>
    <t>医疗费</t>
  </si>
  <si>
    <t>30309</t>
  </si>
  <si>
    <t>奖励金</t>
  </si>
  <si>
    <t>其他对个人和家庭的补助支出</t>
  </si>
  <si>
    <t>30399</t>
  </si>
  <si>
    <t>表四</t>
    <phoneticPr fontId="13" type="noConversion"/>
  </si>
  <si>
    <t xml:space="preserve">            表四 2019年一般公共预算本级支出表</t>
    <phoneticPr fontId="20" type="noConversion"/>
  </si>
  <si>
    <t xml:space="preserve">            表五 2019年一般公共预算本级基本支出表（按经济分类）</t>
    <phoneticPr fontId="20" type="noConversion"/>
  </si>
  <si>
    <t xml:space="preserve">2019年一般公共预算税收返还和转移支付表 </t>
    <phoneticPr fontId="13" type="noConversion"/>
  </si>
  <si>
    <t>表五</t>
    <phoneticPr fontId="13" type="noConversion"/>
  </si>
  <si>
    <t>表六</t>
    <phoneticPr fontId="13" type="noConversion"/>
  </si>
  <si>
    <t xml:space="preserve">            表六 2019年一般公共预算税收返还和转移支付表</t>
    <phoneticPr fontId="20" type="noConversion"/>
  </si>
  <si>
    <t>单位：万元</t>
    <phoneticPr fontId="13" type="noConversion"/>
  </si>
  <si>
    <t>地区</t>
  </si>
  <si>
    <t>乡镇</t>
    <phoneticPr fontId="13" type="noConversion"/>
  </si>
  <si>
    <t>2018年末地方政府一般债务限额和余额情况表</t>
    <phoneticPr fontId="13" type="noConversion"/>
  </si>
  <si>
    <t>一般债务限额</t>
    <phoneticPr fontId="13" type="noConversion"/>
  </si>
  <si>
    <t>一般债务余额</t>
    <phoneticPr fontId="13" type="noConversion"/>
  </si>
  <si>
    <t>抚顺县</t>
    <phoneticPr fontId="13" type="noConversion"/>
  </si>
  <si>
    <t>2019年扶贫资金安排情况表</t>
    <phoneticPr fontId="13" type="noConversion"/>
  </si>
  <si>
    <t>表七</t>
    <phoneticPr fontId="13" type="noConversion"/>
  </si>
  <si>
    <t>表八</t>
    <phoneticPr fontId="13" type="noConversion"/>
  </si>
  <si>
    <t xml:space="preserve">            表七 2018年末地方政府一般债务限额和余额情况表</t>
    <phoneticPr fontId="20" type="noConversion"/>
  </si>
  <si>
    <t xml:space="preserve">            表八 2019年扶贫资金安排情况表</t>
    <phoneticPr fontId="20" type="noConversion"/>
  </si>
  <si>
    <t>部门名称：</t>
    <phoneticPr fontId="13" type="noConversion"/>
  </si>
  <si>
    <t>单位名称</t>
  </si>
  <si>
    <t>采购项目</t>
  </si>
  <si>
    <t>采购目录</t>
  </si>
  <si>
    <t>规格要求</t>
  </si>
  <si>
    <t>采购数量</t>
  </si>
  <si>
    <t>资金来源</t>
  </si>
  <si>
    <t>合计</t>
  </si>
  <si>
    <t>一、财政拨款收入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</si>
  <si>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</si>
  <si>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</si>
  <si>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</si>
  <si>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</si>
  <si>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</si>
  <si>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</si>
  <si>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</si>
  <si>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</si>
  <si>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  <phoneticPr fontId="13" type="noConversion"/>
  </si>
  <si>
    <t/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</si>
  <si>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</si>
  <si>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</si>
  <si>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</si>
  <si>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</si>
  <si>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</si>
  <si>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</si>
  <si>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类</t>
  </si>
  <si>
    <t>款</t>
  </si>
  <si>
    <t>项</t>
  </si>
  <si>
    <t>注：2019年我县没有政府购买服务预算支出，故本表无数据。</t>
    <phoneticPr fontId="13" type="noConversion"/>
  </si>
  <si>
    <t>抚顺县人民政府办公室</t>
  </si>
  <si>
    <t>热水器</t>
  </si>
  <si>
    <t>炊事设备</t>
  </si>
  <si>
    <t>台</t>
  </si>
  <si>
    <t>音响设备</t>
  </si>
  <si>
    <t>灯光、音响设备</t>
  </si>
  <si>
    <t>套</t>
  </si>
  <si>
    <t>空调</t>
  </si>
  <si>
    <t>空气调节设备(包括空调器、中央空调)</t>
  </si>
  <si>
    <t>2019年政府采购支出预算表</t>
    <phoneticPr fontId="13" type="noConversion"/>
  </si>
  <si>
    <t xml:space="preserve">            表九 2019年政府采购支出预算表</t>
    <phoneticPr fontId="20" type="noConversion"/>
  </si>
  <si>
    <t xml:space="preserve">            表十 2019年政府购买服务支出预算表</t>
    <phoneticPr fontId="20" type="noConversion"/>
  </si>
  <si>
    <t>表九</t>
    <phoneticPr fontId="13" type="noConversion"/>
  </si>
  <si>
    <t>表十</t>
    <phoneticPr fontId="13" type="noConversion"/>
  </si>
  <si>
    <t>2019年政府购买服务支出预算表</t>
    <phoneticPr fontId="13" type="noConversion"/>
  </si>
  <si>
    <t xml:space="preserve">        公路建设</t>
    <phoneticPr fontId="20" type="noConversion"/>
  </si>
  <si>
    <t xml:space="preserve">      成品油税费改革转移支付补助收入</t>
  </si>
  <si>
    <t xml:space="preserve">    自然灾害生活救助</t>
    <phoneticPr fontId="20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</si>
</sst>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  <numFmt numFmtId="178" formatCode="0.0"/>
    <numFmt numFmtId="179" formatCode="_(* #,##0.00_);_(* \(#,##0.00\);_(* &quot;-&quot;??_);_(@_)"/>
    <numFmt numFmtId="180" formatCode="_-* #,##0&quot;¥&quot;_-;\-* #,##0&quot;¥&quot;_-;_-* &quot;-&quot;&quot;¥&quot;_-;_-@_-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#,##0.00&quot;¥&quot;;\-#,##0.00&quot;¥&quot;"/>
    <numFmt numFmtId="184" formatCode="#,##0.00&quot;¥&quot;;[Red]\-#,##0.00&quot;¥&quot;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.00_ ;\-0.00"/>
    <numFmt numFmtId="190" formatCode=";;"/>
    <numFmt numFmtId="191" formatCode="#,##0_ "/>
    <numFmt numFmtId="192" formatCode="#,##0.0"/>
  </numFmts>
  <fonts count="83">
    <font>
      <sz val="12"/>
      <name val="宋体"/>
      <charset val="134"/>
    </font>
    <font>
      <b/>
      <sz val="12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  <font>
      <b/>
      <sz val="11"/>
      <name val="宋体"/>
      <family val="3"/>
      <charset val="134"/>
    </font>
    <font>
      <sz val="10"/>
      <name val="Times New Roman"/>
      <family val="1"/>
    </font>
    <font>
      <sz val="12"/>
      <name val="黑体"/>
      <family val="3"/>
      <charset val="134"/>
    </font>
    <font>
      <sz val="11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4"/>
      <name val="宋体"/>
      <family val="3"/>
      <charset val="134"/>
    </font>
    <font>
      <b/>
      <sz val="24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2"/>
      <color indexed="9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20"/>
      <name val="楷体_GB2312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21"/>
      <color indexed="8"/>
      <name val="宋体"/>
      <family val="3"/>
      <charset val="134"/>
    </font>
    <font>
      <b/>
      <sz val="12"/>
      <color indexed="12"/>
      <name val="宋体"/>
      <family val="3"/>
      <charset val="134"/>
    </font>
    <font>
      <sz val="12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sz val="14"/>
      <color indexed="8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023">
    <xf numFmtId="0" fontId="0" fillId="0" borderId="0"/>
    <xf numFmtId="9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39" fillId="0" borderId="0"/>
    <xf numFmtId="0" fontId="3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3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179" fontId="19" fillId="0" borderId="0" applyFill="0" applyBorder="0" applyAlignment="0"/>
    <xf numFmtId="179" fontId="19" fillId="0" borderId="0" applyFill="0" applyBorder="0" applyAlignment="0"/>
    <xf numFmtId="0" fontId="44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180" fontId="19" fillId="0" borderId="0"/>
    <xf numFmtId="180" fontId="19" fillId="0" borderId="0"/>
    <xf numFmtId="179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19" fillId="0" borderId="0"/>
    <xf numFmtId="183" fontId="19" fillId="0" borderId="0"/>
    <xf numFmtId="0" fontId="45" fillId="0" borderId="0" applyProtection="0"/>
    <xf numFmtId="184" fontId="19" fillId="0" borderId="0"/>
    <xf numFmtId="184" fontId="19" fillId="0" borderId="0"/>
    <xf numFmtId="2" fontId="45" fillId="0" borderId="0" applyProtection="0"/>
    <xf numFmtId="38" fontId="46" fillId="38" borderId="0" applyNumberFormat="0" applyBorder="0" applyAlignment="0" applyProtection="0"/>
    <xf numFmtId="0" fontId="47" fillId="0" borderId="9" applyNumberFormat="0" applyAlignment="0" applyProtection="0">
      <alignment horizontal="left" vertical="center"/>
    </xf>
    <xf numFmtId="0" fontId="47" fillId="0" borderId="8">
      <alignment horizontal="left" vertical="center"/>
    </xf>
    <xf numFmtId="0" fontId="48" fillId="0" borderId="0" applyProtection="0"/>
    <xf numFmtId="0" fontId="47" fillId="0" borderId="0" applyProtection="0"/>
    <xf numFmtId="10" fontId="46" fillId="3" borderId="2" applyNumberFormat="0" applyBorder="0" applyAlignment="0" applyProtection="0"/>
    <xf numFmtId="37" fontId="49" fillId="0" borderId="0"/>
    <xf numFmtId="0" fontId="50" fillId="0" borderId="0"/>
    <xf numFmtId="0" fontId="51" fillId="0" borderId="0"/>
    <xf numFmtId="0" fontId="52" fillId="0" borderId="0"/>
    <xf numFmtId="10" fontId="39" fillId="0" borderId="0" applyFont="0" applyFill="0" applyBorder="0" applyAlignment="0" applyProtection="0"/>
    <xf numFmtId="1" fontId="39" fillId="0" borderId="0"/>
    <xf numFmtId="0" fontId="44" fillId="0" borderId="0" applyNumberFormat="0" applyFill="0" applyBorder="0" applyAlignment="0" applyProtection="0"/>
    <xf numFmtId="0" fontId="53" fillId="39" borderId="0">
      <alignment horizontal="center" vertical="top"/>
    </xf>
    <xf numFmtId="0" fontId="54" fillId="39" borderId="0">
      <alignment horizontal="center" vertical="center"/>
    </xf>
    <xf numFmtId="0" fontId="54" fillId="39" borderId="0">
      <alignment horizontal="center" vertical="center"/>
    </xf>
    <xf numFmtId="0" fontId="55" fillId="39" borderId="0">
      <alignment horizontal="left" vertical="center"/>
    </xf>
    <xf numFmtId="0" fontId="55" fillId="39" borderId="0">
      <alignment horizontal="right" vertical="center"/>
    </xf>
    <xf numFmtId="0" fontId="55" fillId="39" borderId="0">
      <alignment horizontal="right" vertical="center"/>
    </xf>
    <xf numFmtId="0" fontId="11" fillId="39" borderId="0">
      <alignment horizontal="left" vertical="top"/>
    </xf>
    <xf numFmtId="0" fontId="55" fillId="39" borderId="0">
      <alignment horizontal="left" vertical="center"/>
    </xf>
    <xf numFmtId="0" fontId="56" fillId="39" borderId="0">
      <alignment horizontal="left" vertical="center"/>
    </xf>
    <xf numFmtId="0" fontId="56" fillId="39" borderId="0">
      <alignment horizontal="right" vertical="center"/>
    </xf>
    <xf numFmtId="0" fontId="56" fillId="39" borderId="0">
      <alignment horizontal="right" vertical="center"/>
    </xf>
    <xf numFmtId="0" fontId="56" fillId="39" borderId="0">
      <alignment horizontal="left" vertical="center"/>
    </xf>
    <xf numFmtId="0" fontId="56" fillId="39" borderId="0">
      <alignment horizontal="left" vertical="center"/>
    </xf>
    <xf numFmtId="0" fontId="54" fillId="39" borderId="0">
      <alignment horizontal="center" vertical="center"/>
    </xf>
    <xf numFmtId="0" fontId="54" fillId="39" borderId="0">
      <alignment horizontal="center" vertical="center"/>
    </xf>
    <xf numFmtId="0" fontId="56" fillId="39" borderId="0">
      <alignment horizontal="center" vertical="center"/>
    </xf>
    <xf numFmtId="0" fontId="11" fillId="39" borderId="0">
      <alignment horizontal="left" vertical="top"/>
    </xf>
    <xf numFmtId="0" fontId="11" fillId="39" borderId="0">
      <alignment horizontal="left" vertical="top"/>
    </xf>
    <xf numFmtId="0" fontId="11" fillId="39" borderId="0">
      <alignment horizontal="left" vertical="top"/>
    </xf>
    <xf numFmtId="0" fontId="11" fillId="39" borderId="0">
      <alignment horizontal="left" vertical="top"/>
    </xf>
    <xf numFmtId="0" fontId="11" fillId="39" borderId="0">
      <alignment horizontal="left" vertical="top"/>
    </xf>
    <xf numFmtId="0" fontId="11" fillId="39" borderId="0">
      <alignment horizontal="left" vertical="top"/>
    </xf>
    <xf numFmtId="0" fontId="57" fillId="39" borderId="0">
      <alignment horizontal="center" vertical="top"/>
    </xf>
    <xf numFmtId="0" fontId="56" fillId="39" borderId="0">
      <alignment horizontal="left" vertical="top"/>
    </xf>
    <xf numFmtId="0" fontId="54" fillId="39" borderId="0">
      <alignment horizontal="center" vertical="top"/>
    </xf>
    <xf numFmtId="0" fontId="54" fillId="39" borderId="0">
      <alignment horizontal="center" vertical="top"/>
    </xf>
    <xf numFmtId="0" fontId="56" fillId="39" borderId="0">
      <alignment horizontal="center" vertical="top"/>
    </xf>
    <xf numFmtId="0" fontId="56" fillId="39" borderId="0">
      <alignment horizontal="right" vertical="top"/>
    </xf>
    <xf numFmtId="0" fontId="15" fillId="39" borderId="0">
      <alignment horizontal="left" vertical="top"/>
    </xf>
    <xf numFmtId="0" fontId="15" fillId="39" borderId="0">
      <alignment horizontal="left" vertical="top"/>
    </xf>
    <xf numFmtId="0" fontId="15" fillId="39" borderId="0">
      <alignment horizontal="left" vertical="center"/>
    </xf>
    <xf numFmtId="0" fontId="15" fillId="39" borderId="0">
      <alignment horizontal="left" vertical="center"/>
    </xf>
    <xf numFmtId="0" fontId="45" fillId="0" borderId="1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2">
      <alignment horizontal="distributed" vertical="center" wrapText="1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0" fillId="35" borderId="0" applyNumberFormat="0" applyBorder="0" applyAlignment="0" applyProtection="0"/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/>
    <xf numFmtId="0" fontId="1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" fontId="4" fillId="0" borderId="21">
      <alignment vertical="center"/>
      <protection locked="0"/>
    </xf>
    <xf numFmtId="0" fontId="11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78" fontId="4" fillId="0" borderId="21">
      <alignment vertical="center"/>
      <protection locked="0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40" borderId="0" applyNumberFormat="0" applyBorder="0" applyAlignment="0" applyProtection="0"/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40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3" fillId="40" borderId="0" applyNumberFormat="0" applyBorder="0" applyAlignment="0" applyProtection="0"/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40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3" fillId="40" borderId="0" applyNumberFormat="0" applyBorder="0" applyAlignment="0" applyProtection="0"/>
    <xf numFmtId="0" fontId="64" fillId="8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3" fillId="40" borderId="0" applyNumberFormat="0" applyBorder="0" applyAlignment="0" applyProtection="0"/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5" fillId="0" borderId="14" applyNumberFormat="0" applyFill="0" applyAlignment="0" applyProtection="0">
      <alignment vertical="center"/>
    </xf>
    <xf numFmtId="0" fontId="37" fillId="41" borderId="15" applyNumberFormat="0" applyAlignment="0" applyProtection="0">
      <alignment vertical="center"/>
    </xf>
    <xf numFmtId="0" fontId="26" fillId="42" borderId="1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62" fillId="0" borderId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23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6" fillId="41" borderId="18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1" fontId="4" fillId="0" borderId="2">
      <alignment vertical="center"/>
      <protection locked="0"/>
    </xf>
    <xf numFmtId="0" fontId="67" fillId="0" borderId="0"/>
    <xf numFmtId="178" fontId="4" fillId="0" borderId="2">
      <alignment vertical="center"/>
      <protection locked="0"/>
    </xf>
    <xf numFmtId="0" fontId="40" fillId="0" borderId="0"/>
    <xf numFmtId="0" fontId="19" fillId="51" borderId="19" applyNumberFormat="0" applyFont="0" applyAlignment="0" applyProtection="0">
      <alignment vertical="center"/>
    </xf>
    <xf numFmtId="0" fontId="19" fillId="51" borderId="19" applyNumberFormat="0" applyFont="0" applyAlignment="0" applyProtection="0">
      <alignment vertical="center"/>
    </xf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0" fontId="19" fillId="0" borderId="0"/>
    <xf numFmtId="0" fontId="19" fillId="0" borderId="0"/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0" fontId="47" fillId="0" borderId="20">
      <alignment horizontal="left" vertical="center"/>
    </xf>
    <xf numFmtId="0" fontId="47" fillId="0" borderId="20">
      <alignment horizontal="left" vertical="center"/>
    </xf>
    <xf numFmtId="10" fontId="46" fillId="3" borderId="21" applyNumberFormat="0" applyBorder="0" applyAlignment="0" applyProtection="0"/>
    <xf numFmtId="10" fontId="46" fillId="3" borderId="21" applyNumberFormat="0" applyBorder="0" applyAlignment="0" applyProtection="0"/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21">
      <alignment horizontal="distributed" vertical="center" wrapText="1"/>
    </xf>
    <xf numFmtId="10" fontId="46" fillId="3" borderId="21" applyNumberFormat="0" applyBorder="0" applyAlignment="0" applyProtection="0"/>
    <xf numFmtId="0" fontId="47" fillId="0" borderId="20">
      <alignment horizontal="left" vertical="center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1" fontId="4" fillId="0" borderId="21">
      <alignment vertical="center"/>
      <protection locked="0"/>
    </xf>
    <xf numFmtId="178" fontId="4" fillId="0" borderId="21">
      <alignment vertical="center"/>
      <protection locked="0"/>
    </xf>
    <xf numFmtId="0" fontId="19" fillId="0" borderId="0"/>
    <xf numFmtId="0" fontId="19" fillId="0" borderId="0"/>
    <xf numFmtId="10" fontId="46" fillId="3" borderId="21" applyNumberFormat="0" applyBorder="0" applyAlignment="0" applyProtection="0"/>
    <xf numFmtId="0" fontId="4" fillId="0" borderId="87">
      <alignment horizontal="distributed" vertical="center" wrapText="1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20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36" fillId="41" borderId="24" applyNumberFormat="0" applyAlignment="0" applyProtection="0">
      <alignment vertical="center"/>
    </xf>
    <xf numFmtId="0" fontId="47" fillId="0" borderId="26">
      <alignment horizontal="left" vertical="center"/>
    </xf>
    <xf numFmtId="0" fontId="4" fillId="0" borderId="21">
      <alignment horizontal="distributed" vertical="center" wrapText="1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70" fillId="53" borderId="0" applyNumberFormat="0" applyBorder="0" applyAlignment="0" applyProtection="0">
      <alignment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25" fillId="0" borderId="46" applyNumberFormat="0" applyFill="0" applyAlignment="0" applyProtection="0">
      <alignment vertical="center"/>
    </xf>
    <xf numFmtId="0" fontId="71" fillId="52" borderId="0" applyNumberFormat="0" applyBorder="0" applyAlignment="0" applyProtection="0">
      <alignment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37" fillId="41" borderId="41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6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" fillId="0" borderId="21">
      <alignment horizontal="distributed" vertical="center" wrapText="1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1" fontId="4" fillId="0" borderId="21">
      <alignment vertical="center"/>
      <protection locked="0"/>
    </xf>
    <xf numFmtId="0" fontId="47" fillId="0" borderId="44">
      <alignment horizontal="left" vertical="center"/>
    </xf>
    <xf numFmtId="0" fontId="19" fillId="0" borderId="0"/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178" fontId="4" fillId="0" borderId="21">
      <alignment vertical="center"/>
      <protection locked="0"/>
    </xf>
    <xf numFmtId="0" fontId="47" fillId="0" borderId="26">
      <alignment horizontal="left" vertical="center"/>
    </xf>
    <xf numFmtId="0" fontId="27" fillId="13" borderId="23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25" fillId="0" borderId="22" applyNumberFormat="0" applyFill="0" applyAlignment="0" applyProtection="0">
      <alignment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80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25" fillId="0" borderId="51" applyNumberFormat="0" applyFill="0" applyAlignment="0" applyProtection="0">
      <alignment vertical="center"/>
    </xf>
    <xf numFmtId="0" fontId="47" fillId="0" borderId="50">
      <alignment horizontal="left" vertical="center"/>
    </xf>
    <xf numFmtId="0" fontId="19" fillId="51" borderId="25" applyNumberFormat="0" applyFont="0" applyAlignment="0" applyProtection="0">
      <alignment vertical="center"/>
    </xf>
    <xf numFmtId="0" fontId="47" fillId="0" borderId="74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" fillId="0" borderId="21">
      <alignment horizontal="distributed" vertical="center" wrapText="1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25" fillId="0" borderId="51" applyNumberFormat="0" applyFill="0" applyAlignment="0" applyProtection="0">
      <alignment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10" fontId="46" fillId="3" borderId="21" applyNumberFormat="0" applyBorder="0" applyAlignment="0" applyProtection="0"/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178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25" fillId="0" borderId="34" applyNumberFormat="0" applyFill="0" applyAlignment="0" applyProtection="0">
      <alignment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178" fontId="4" fillId="0" borderId="39">
      <alignment vertical="center"/>
      <protection locked="0"/>
    </xf>
    <xf numFmtId="0" fontId="37" fillId="41" borderId="23" applyNumberFormat="0" applyAlignment="0" applyProtection="0">
      <alignment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1" fontId="4" fillId="0" borderId="21">
      <alignment vertical="center"/>
      <protection locked="0"/>
    </xf>
    <xf numFmtId="0" fontId="47" fillId="0" borderId="26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25" fillId="0" borderId="28" applyNumberFormat="0" applyFill="0" applyAlignment="0" applyProtection="0">
      <alignment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0" fontId="25" fillId="0" borderId="22" applyNumberFormat="0" applyFill="0" applyAlignment="0" applyProtection="0">
      <alignment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19" fillId="51" borderId="61" applyNumberFormat="0" applyFont="0" applyAlignment="0" applyProtection="0">
      <alignment vertical="center"/>
    </xf>
    <xf numFmtId="0" fontId="19" fillId="51" borderId="25" applyNumberFormat="0" applyFont="0" applyAlignment="0" applyProtection="0">
      <alignment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19" fillId="0" borderId="0"/>
    <xf numFmtId="0" fontId="47" fillId="0" borderId="32">
      <alignment horizontal="left" vertical="center"/>
    </xf>
    <xf numFmtId="0" fontId="47" fillId="0" borderId="50">
      <alignment horizontal="left" vertical="center"/>
    </xf>
    <xf numFmtId="0" fontId="27" fillId="13" borderId="23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19" fillId="0" borderId="0"/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" fillId="0" borderId="75">
      <alignment horizontal="distributed" vertical="center" wrapText="1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27" fillId="13" borderId="83" applyNumberFormat="0" applyAlignment="0" applyProtection="0">
      <alignment vertical="center"/>
    </xf>
    <xf numFmtId="0" fontId="27" fillId="13" borderId="29" applyNumberFormat="0" applyAlignment="0" applyProtection="0">
      <alignment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27" fillId="13" borderId="65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74">
      <alignment horizontal="left" vertical="center"/>
    </xf>
    <xf numFmtId="0" fontId="25" fillId="0" borderId="28" applyNumberFormat="0" applyFill="0" applyAlignment="0" applyProtection="0">
      <alignment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8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19" fillId="51" borderId="25" applyNumberFormat="0" applyFont="0" applyAlignment="0" applyProtection="0">
      <alignment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27" fillId="13" borderId="59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25" fillId="0" borderId="46" applyNumberFormat="0" applyFill="0" applyAlignment="0" applyProtection="0">
      <alignment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37" fillId="41" borderId="23" applyNumberFormat="0" applyAlignment="0" applyProtection="0">
      <alignment vertical="center"/>
    </xf>
    <xf numFmtId="0" fontId="47" fillId="0" borderId="38">
      <alignment horizontal="left" vertical="center"/>
    </xf>
    <xf numFmtId="0" fontId="4" fillId="0" borderId="87">
      <alignment horizontal="distributed" vertical="center" wrapText="1"/>
    </xf>
    <xf numFmtId="0" fontId="47" fillId="0" borderId="32">
      <alignment horizontal="left" vertical="center"/>
    </xf>
    <xf numFmtId="0" fontId="19" fillId="51" borderId="79" applyNumberFormat="0" applyFont="0" applyAlignment="0" applyProtection="0">
      <alignment vertical="center"/>
    </xf>
    <xf numFmtId="0" fontId="47" fillId="0" borderId="68">
      <alignment horizontal="left" vertical="center"/>
    </xf>
    <xf numFmtId="0" fontId="4" fillId="0" borderId="87">
      <alignment horizontal="distributed" vertical="center" wrapText="1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38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1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10" fontId="46" fillId="3" borderId="87" applyNumberFormat="0" applyBorder="0" applyAlignment="0" applyProtection="0"/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44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19" fillId="51" borderId="79" applyNumberFormat="0" applyFont="0" applyAlignment="0" applyProtection="0">
      <alignment vertical="center"/>
    </xf>
    <xf numFmtId="10" fontId="46" fillId="3" borderId="21" applyNumberFormat="0" applyBorder="0" applyAlignment="0" applyProtection="0"/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10" fontId="46" fillId="3" borderId="21" applyNumberFormat="0" applyBorder="0" applyAlignment="0" applyProtection="0"/>
    <xf numFmtId="178" fontId="4" fillId="0" borderId="21">
      <alignment vertical="center"/>
      <protection locked="0"/>
    </xf>
    <xf numFmtId="0" fontId="47" fillId="0" borderId="50">
      <alignment horizontal="left" vertical="center"/>
    </xf>
    <xf numFmtId="1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25" fillId="0" borderId="51" applyNumberFormat="0" applyFill="0" applyAlignment="0" applyProtection="0">
      <alignment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10" fontId="46" fillId="3" borderId="39" applyNumberFormat="0" applyBorder="0" applyAlignment="0" applyProtection="0"/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19" fillId="51" borderId="25" applyNumberFormat="0" applyFont="0" applyAlignment="0" applyProtection="0">
      <alignment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19" fillId="51" borderId="25" applyNumberFormat="0" applyFont="0" applyAlignment="0" applyProtection="0">
      <alignment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19" fillId="51" borderId="25" applyNumberFormat="0" applyFont="0" applyAlignment="0" applyProtection="0">
      <alignment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8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" fillId="0" borderId="21">
      <alignment horizontal="distributed" vertical="center" wrapText="1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10" fontId="46" fillId="3" borderId="75" applyNumberFormat="0" applyBorder="0" applyAlignment="0" applyProtection="0"/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10" fontId="46" fillId="3" borderId="75" applyNumberFormat="0" applyBorder="0" applyAlignment="0" applyProtection="0"/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178" fontId="4" fillId="0" borderId="27">
      <alignment vertical="center"/>
      <protection locked="0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68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27" fillId="13" borderId="23" applyNumberFormat="0" applyAlignment="0" applyProtection="0">
      <alignment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" fillId="0" borderId="21">
      <alignment horizontal="distributed" vertical="center" wrapText="1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0" fontId="4" fillId="0" borderId="21">
      <alignment horizontal="distributed" vertical="center" wrapText="1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25" fillId="0" borderId="70" applyNumberFormat="0" applyFill="0" applyAlignment="0" applyProtection="0">
      <alignment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" fillId="0" borderId="21">
      <alignment horizontal="distributed" vertical="center" wrapText="1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86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10" fontId="46" fillId="3" borderId="21" applyNumberFormat="0" applyBorder="0" applyAlignment="0" applyProtection="0"/>
    <xf numFmtId="0" fontId="19" fillId="51" borderId="25" applyNumberFormat="0" applyFont="0" applyAlignment="0" applyProtection="0">
      <alignment vertical="center"/>
    </xf>
    <xf numFmtId="0" fontId="47" fillId="0" borderId="62">
      <alignment horizontal="left" vertical="center"/>
    </xf>
    <xf numFmtId="178" fontId="4" fillId="0" borderId="21">
      <alignment vertical="center"/>
      <protection locked="0"/>
    </xf>
    <xf numFmtId="0" fontId="47" fillId="0" borderId="80">
      <alignment horizontal="left" vertical="center"/>
    </xf>
    <xf numFmtId="1" fontId="4" fillId="0" borderId="21">
      <alignment vertical="center"/>
      <protection locked="0"/>
    </xf>
    <xf numFmtId="0" fontId="27" fillId="13" borderId="23" applyNumberFormat="0" applyAlignment="0" applyProtection="0">
      <alignment vertical="center"/>
    </xf>
    <xf numFmtId="0" fontId="36" fillId="41" borderId="24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178" fontId="4" fillId="0" borderId="27">
      <alignment vertical="center"/>
      <protection locked="0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178" fontId="4" fillId="0" borderId="21">
      <alignment vertical="center"/>
      <protection locked="0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25" fillId="0" borderId="40" applyNumberFormat="0" applyFill="0" applyAlignment="0" applyProtection="0">
      <alignment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37" fillId="41" borderId="23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" fillId="0" borderId="21">
      <alignment horizontal="distributed" vertical="center" wrapText="1"/>
    </xf>
    <xf numFmtId="0" fontId="37" fillId="41" borderId="29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25" fillId="0" borderId="76" applyNumberFormat="0" applyFill="0" applyAlignment="0" applyProtection="0">
      <alignment vertical="center"/>
    </xf>
    <xf numFmtId="0" fontId="47" fillId="0" borderId="68">
      <alignment horizontal="left" vertical="center"/>
    </xf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10" fontId="46" fillId="3" borderId="75" applyNumberFormat="0" applyBorder="0" applyAlignment="0" applyProtection="0"/>
    <xf numFmtId="0" fontId="47" fillId="0" borderId="32">
      <alignment horizontal="left" vertical="center"/>
    </xf>
    <xf numFmtId="0" fontId="25" fillId="0" borderId="28" applyNumberFormat="0" applyFill="0" applyAlignment="0" applyProtection="0">
      <alignment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19" fillId="0" borderId="0"/>
    <xf numFmtId="10" fontId="46" fillId="3" borderId="21" applyNumberFormat="0" applyBorder="0" applyAlignment="0" applyProtection="0"/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178" fontId="4" fillId="0" borderId="21">
      <alignment vertical="center"/>
      <protection locked="0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1" fontId="4" fillId="0" borderId="21">
      <alignment vertical="center"/>
      <protection locked="0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8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25" fillId="0" borderId="46" applyNumberFormat="0" applyFill="0" applyAlignment="0" applyProtection="0">
      <alignment vertical="center"/>
    </xf>
    <xf numFmtId="0" fontId="47" fillId="0" borderId="20">
      <alignment horizontal="left" vertical="center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10" fontId="46" fillId="3" borderId="27" applyNumberFormat="0" applyBorder="0" applyAlignment="0" applyProtection="0"/>
    <xf numFmtId="0" fontId="36" fillId="41" borderId="24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27" fillId="13" borderId="47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2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178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38">
      <alignment horizontal="left" vertical="center"/>
    </xf>
    <xf numFmtId="0" fontId="4" fillId="0" borderId="57">
      <alignment horizontal="distributed" vertical="center" wrapText="1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27" applyNumberFormat="0" applyBorder="0" applyAlignment="0" applyProtection="0"/>
    <xf numFmtId="0" fontId="37" fillId="41" borderId="23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36" fillId="41" borderId="30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" fillId="0" borderId="27">
      <alignment horizontal="distributed" vertical="center" wrapText="1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47" fillId="0" borderId="38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38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" fillId="0" borderId="27">
      <alignment horizontal="distributed" vertical="center" wrapText="1"/>
    </xf>
    <xf numFmtId="0" fontId="47" fillId="0" borderId="74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0" fontId="46" fillId="3" borderId="87" applyNumberFormat="0" applyBorder="0" applyAlignment="0" applyProtection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27" fillId="13" borderId="77" applyNumberFormat="0" applyAlignment="0" applyProtection="0">
      <alignment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25" fillId="0" borderId="46" applyNumberFormat="0" applyFill="0" applyAlignment="0" applyProtection="0">
      <alignment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178" fontId="4" fillId="0" borderId="21">
      <alignment vertical="center"/>
      <protection locked="0"/>
    </xf>
    <xf numFmtId="0" fontId="27" fillId="13" borderId="29" applyNumberFormat="0" applyAlignment="0" applyProtection="0">
      <alignment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37" fillId="41" borderId="29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44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10" fontId="46" fillId="3" borderId="21" applyNumberFormat="0" applyBorder="0" applyAlignment="0" applyProtection="0"/>
    <xf numFmtId="0" fontId="47" fillId="0" borderId="50">
      <alignment horizontal="left" vertical="center"/>
    </xf>
    <xf numFmtId="0" fontId="47" fillId="0" borderId="9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86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74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19" fillId="0" borderId="0"/>
    <xf numFmtId="0" fontId="47" fillId="0" borderId="55">
      <alignment horizontal="left" vertical="center"/>
    </xf>
    <xf numFmtId="0" fontId="47" fillId="0" borderId="55">
      <alignment horizontal="left" vertical="center"/>
    </xf>
    <xf numFmtId="0" fontId="19" fillId="51" borderId="31" applyNumberFormat="0" applyFont="0" applyAlignment="0" applyProtection="0">
      <alignment vertical="center"/>
    </xf>
    <xf numFmtId="178" fontId="4" fillId="0" borderId="21">
      <alignment vertical="center"/>
      <protection locked="0"/>
    </xf>
    <xf numFmtId="0" fontId="47" fillId="0" borderId="26">
      <alignment horizontal="left" vertical="center"/>
    </xf>
    <xf numFmtId="0" fontId="36" fillId="41" borderId="36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1" fontId="4" fillId="0" borderId="27">
      <alignment vertical="center"/>
      <protection locked="0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" fillId="0" borderId="21">
      <alignment horizontal="distributed" vertical="center" wrapText="1"/>
    </xf>
    <xf numFmtId="0" fontId="37" fillId="41" borderId="29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" fillId="0" borderId="33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25" fillId="0" borderId="28" applyNumberFormat="0" applyFill="0" applyAlignment="0" applyProtection="0">
      <alignment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" fillId="0" borderId="21">
      <alignment horizontal="distributed" vertical="center" wrapText="1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37" fillId="41" borderId="23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25" fillId="0" borderId="22" applyNumberFormat="0" applyFill="0" applyAlignment="0" applyProtection="0">
      <alignment vertical="center"/>
    </xf>
    <xf numFmtId="0" fontId="37" fillId="41" borderId="23" applyNumberFormat="0" applyAlignment="0" applyProtection="0">
      <alignment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178" fontId="4" fillId="0" borderId="33">
      <alignment vertical="center"/>
      <protection locked="0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27" fillId="13" borderId="23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36" fillId="41" borderId="24" applyNumberFormat="0" applyAlignment="0" applyProtection="0">
      <alignment vertical="center"/>
    </xf>
    <xf numFmtId="10" fontId="46" fillId="3" borderId="21" applyNumberFormat="0" applyBorder="0" applyAlignment="0" applyProtection="0"/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2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27" fillId="13" borderId="29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19" fillId="51" borderId="31" applyNumberFormat="0" applyFont="0" applyAlignment="0" applyProtection="0">
      <alignment vertical="center"/>
    </xf>
    <xf numFmtId="0" fontId="19" fillId="0" borderId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" fillId="0" borderId="45">
      <alignment horizontal="distributed" vertical="center" wrapText="1"/>
    </xf>
    <xf numFmtId="0" fontId="37" fillId="41" borderId="29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26">
      <alignment horizontal="left" vertical="center"/>
    </xf>
    <xf numFmtId="0" fontId="19" fillId="51" borderId="25" applyNumberFormat="0" applyFont="0" applyAlignment="0" applyProtection="0">
      <alignment vertical="center"/>
    </xf>
    <xf numFmtId="0" fontId="47" fillId="0" borderId="50">
      <alignment horizontal="left" vertical="center"/>
    </xf>
    <xf numFmtId="0" fontId="36" fillId="41" borderId="30" applyNumberFormat="0" applyAlignment="0" applyProtection="0">
      <alignment vertical="center"/>
    </xf>
    <xf numFmtId="1" fontId="4" fillId="0" borderId="21">
      <alignment vertical="center"/>
      <protection locked="0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178" fontId="4" fillId="0" borderId="21">
      <alignment vertical="center"/>
      <protection locked="0"/>
    </xf>
    <xf numFmtId="0" fontId="47" fillId="0" borderId="26">
      <alignment horizontal="left" vertical="center"/>
    </xf>
    <xf numFmtId="178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9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10" fontId="46" fillId="3" borderId="21" applyNumberFormat="0" applyBorder="0" applyAlignment="0" applyProtection="0"/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36" fillId="41" borderId="30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37" fillId="41" borderId="29" applyNumberFormat="0" applyAlignment="0" applyProtection="0">
      <alignment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8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" fillId="0" borderId="21">
      <alignment horizontal="distributed" vertical="center" wrapText="1"/>
    </xf>
    <xf numFmtId="0" fontId="47" fillId="0" borderId="38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10" fontId="46" fillId="3" borderId="87" applyNumberFormat="0" applyBorder="0" applyAlignment="0" applyProtection="0"/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" fillId="0" borderId="39">
      <alignment horizontal="distributed" vertical="center" wrapText="1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25" fillId="0" borderId="34" applyNumberFormat="0" applyFill="0" applyAlignment="0" applyProtection="0">
      <alignment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" fillId="0" borderId="21">
      <alignment horizontal="distributed" vertical="center" wrapText="1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25" fillId="0" borderId="22" applyNumberFormat="0" applyFill="0" applyAlignment="0" applyProtection="0">
      <alignment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178" fontId="4" fillId="0" borderId="21">
      <alignment vertical="center"/>
      <protection locked="0"/>
    </xf>
    <xf numFmtId="0" fontId="19" fillId="51" borderId="31" applyNumberFormat="0" applyFont="0" applyAlignment="0" applyProtection="0">
      <alignment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" fillId="0" borderId="21">
      <alignment horizontal="distributed" vertical="center" wrapText="1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1" fontId="4" fillId="0" borderId="21">
      <alignment vertical="center"/>
      <protection locked="0"/>
    </xf>
    <xf numFmtId="0" fontId="47" fillId="0" borderId="38">
      <alignment horizontal="left" vertical="center"/>
    </xf>
    <xf numFmtId="0" fontId="47" fillId="0" borderId="44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19" fillId="0" borderId="0"/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68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" fillId="0" borderId="21">
      <alignment horizontal="distributed" vertical="center" wrapText="1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8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74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27" fillId="13" borderId="23" applyNumberFormat="0" applyAlignment="0" applyProtection="0">
      <alignment vertical="center"/>
    </xf>
    <xf numFmtId="0" fontId="47" fillId="0" borderId="26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36" fillId="41" borderId="72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25" fillId="0" borderId="46" applyNumberFormat="0" applyFill="0" applyAlignment="0" applyProtection="0">
      <alignment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" fillId="0" borderId="56">
      <alignment horizontal="distributed" vertical="center" wrapText="1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1" fontId="4" fillId="0" borderId="21">
      <alignment vertical="center"/>
      <protection locked="0"/>
    </xf>
    <xf numFmtId="0" fontId="47" fillId="0" borderId="44">
      <alignment horizontal="left" vertical="center"/>
    </xf>
    <xf numFmtId="178" fontId="4" fillId="0" borderId="21">
      <alignment vertical="center"/>
      <protection locked="0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" fillId="0" borderId="21">
      <alignment horizontal="distributed" vertical="center" wrapText="1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68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27" fillId="13" borderId="29" applyNumberFormat="0" applyAlignment="0" applyProtection="0">
      <alignment vertical="center"/>
    </xf>
    <xf numFmtId="0" fontId="47" fillId="0" borderId="32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36" fillId="41" borderId="24" applyNumberFormat="0" applyAlignment="0" applyProtection="0">
      <alignment vertical="center"/>
    </xf>
    <xf numFmtId="178" fontId="4" fillId="0" borderId="63">
      <alignment vertical="center"/>
      <protection locked="0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19" fillId="0" borderId="0"/>
    <xf numFmtId="0" fontId="47" fillId="0" borderId="68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9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178" fontId="4" fillId="0" borderId="21">
      <alignment vertical="center"/>
      <protection locked="0"/>
    </xf>
    <xf numFmtId="0" fontId="4" fillId="0" borderId="21">
      <alignment horizontal="distributed" vertical="center" wrapText="1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1" fontId="4" fillId="0" borderId="27">
      <alignment vertical="center"/>
      <protection locked="0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0" fontId="47" fillId="0" borderId="44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2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36" fillId="41" borderId="60" applyNumberFormat="0" applyAlignment="0" applyProtection="0">
      <alignment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21" applyNumberFormat="0" applyBorder="0" applyAlignment="0" applyProtection="0"/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80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80">
      <alignment horizontal="left"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19" fillId="0" borderId="0"/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178" fontId="4" fillId="0" borderId="21">
      <alignment vertical="center"/>
      <protection locked="0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27" fillId="13" borderId="41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74">
      <alignment horizontal="left" vertical="center"/>
    </xf>
    <xf numFmtId="0" fontId="19" fillId="51" borderId="67" applyNumberFormat="0" applyFont="0" applyAlignment="0" applyProtection="0">
      <alignment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" fillId="0" borderId="75">
      <alignment horizontal="distributed" vertical="center" wrapText="1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25" fillId="0" borderId="46" applyNumberFormat="0" applyFill="0" applyAlignment="0" applyProtection="0">
      <alignment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178" fontId="4" fillId="0" borderId="75">
      <alignment vertical="center"/>
      <protection locked="0"/>
    </xf>
    <xf numFmtId="0" fontId="47" fillId="0" borderId="50">
      <alignment horizontal="left" vertical="center"/>
    </xf>
    <xf numFmtId="178" fontId="4" fillId="0" borderId="21">
      <alignment vertical="center"/>
      <protection locked="0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2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178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178" fontId="4" fillId="0" borderId="21">
      <alignment vertical="center"/>
      <protection locked="0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1" fontId="4" fillId="0" borderId="21">
      <alignment vertical="center"/>
      <protection locked="0"/>
    </xf>
    <xf numFmtId="1" fontId="4" fillId="0" borderId="21">
      <alignment vertical="center"/>
      <protection locked="0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37" fillId="41" borderId="35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1" fontId="4" fillId="0" borderId="63">
      <alignment vertical="center"/>
      <protection locked="0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68">
      <alignment horizontal="left" vertical="center"/>
    </xf>
    <xf numFmtId="0" fontId="47" fillId="0" borderId="44">
      <alignment horizontal="left" vertical="center"/>
    </xf>
    <xf numFmtId="0" fontId="4" fillId="0" borderId="21">
      <alignment horizontal="distributed" vertical="center" wrapText="1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19" fillId="51" borderId="67" applyNumberFormat="0" applyFont="0" applyAlignment="0" applyProtection="0">
      <alignment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19" fillId="51" borderId="31" applyNumberFormat="0" applyFon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74">
      <alignment horizontal="left" vertical="center"/>
    </xf>
    <xf numFmtId="0" fontId="47" fillId="0" borderId="38">
      <alignment horizontal="left" vertical="center"/>
    </xf>
    <xf numFmtId="0" fontId="19" fillId="51" borderId="25" applyNumberFormat="0" applyFont="0" applyAlignment="0" applyProtection="0">
      <alignment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" fillId="0" borderId="21">
      <alignment horizontal="distributed" vertical="center" wrapText="1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7" fillId="0" borderId="26">
      <alignment horizontal="left" vertical="center"/>
    </xf>
    <xf numFmtId="0" fontId="47" fillId="0" borderId="74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10" fontId="46" fillId="3" borderId="21" applyNumberFormat="0" applyBorder="0" applyAlignment="0" applyProtection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27" fillId="13" borderId="71" applyNumberFormat="0" applyAlignment="0" applyProtection="0">
      <alignment vertical="center"/>
    </xf>
    <xf numFmtId="0" fontId="19" fillId="0" borderId="0"/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178" fontId="4" fillId="0" borderId="21">
      <alignment vertical="center"/>
      <protection locked="0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25" fillId="0" borderId="40" applyNumberFormat="0" applyFill="0" applyAlignment="0" applyProtection="0">
      <alignment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25" fillId="0" borderId="46" applyNumberFormat="0" applyFill="0" applyAlignment="0" applyProtection="0">
      <alignment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1" fontId="4" fillId="0" borderId="21">
      <alignment vertical="center"/>
      <protection locked="0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10" fontId="46" fillId="3" borderId="33" applyNumberFormat="0" applyBorder="0" applyAlignment="0" applyProtection="0"/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25" fillId="0" borderId="51" applyNumberFormat="0" applyFill="0" applyAlignment="0" applyProtection="0">
      <alignment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" fillId="0" borderId="75">
      <alignment horizontal="distributed" vertical="center" wrapText="1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44">
      <alignment horizontal="left" vertical="center"/>
    </xf>
    <xf numFmtId="0" fontId="19" fillId="51" borderId="31" applyNumberFormat="0" applyFont="0" applyAlignment="0" applyProtection="0">
      <alignment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25" fillId="0" borderId="28" applyNumberFormat="0" applyFill="0" applyAlignment="0" applyProtection="0">
      <alignment vertical="center"/>
    </xf>
    <xf numFmtId="0" fontId="47" fillId="0" borderId="38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" fillId="0" borderId="21">
      <alignment horizontal="distributed" vertical="center" wrapText="1"/>
    </xf>
    <xf numFmtId="0" fontId="47" fillId="0" borderId="26">
      <alignment horizontal="left" vertical="center"/>
    </xf>
    <xf numFmtId="0" fontId="47" fillId="0" borderId="74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" fontId="4" fillId="0" borderId="21">
      <alignment vertical="center"/>
      <protection locked="0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19" fillId="51" borderId="25" applyNumberFormat="0" applyFont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27" fillId="13" borderId="41" applyNumberFormat="0" applyAlignment="0" applyProtection="0">
      <alignment vertical="center"/>
    </xf>
    <xf numFmtId="1" fontId="4" fillId="0" borderId="75">
      <alignment vertical="center"/>
      <protection locked="0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19" fillId="51" borderId="31" applyNumberFormat="0" applyFont="0" applyAlignment="0" applyProtection="0">
      <alignment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86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10" fontId="46" fillId="3" borderId="21" applyNumberFormat="0" applyBorder="0" applyAlignment="0" applyProtection="0"/>
    <xf numFmtId="0" fontId="47" fillId="0" borderId="74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74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36" fillId="41" borderId="30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36" fillId="41" borderId="30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19" fillId="0" borderId="0"/>
    <xf numFmtId="0" fontId="19" fillId="51" borderId="73" applyNumberFormat="0" applyFont="0" applyAlignment="0" applyProtection="0">
      <alignment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19" fillId="0" borderId="0"/>
    <xf numFmtId="10" fontId="46" fillId="3" borderId="21" applyNumberFormat="0" applyBorder="0" applyAlignment="0" applyProtection="0"/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36" fillId="41" borderId="24" applyNumberFormat="0" applyAlignment="0" applyProtection="0">
      <alignment vertical="center"/>
    </xf>
    <xf numFmtId="0" fontId="47" fillId="0" borderId="26">
      <alignment horizontal="left" vertical="center"/>
    </xf>
    <xf numFmtId="178" fontId="4" fillId="0" borderId="63">
      <alignment vertical="center"/>
      <protection locked="0"/>
    </xf>
    <xf numFmtId="0" fontId="19" fillId="0" borderId="0"/>
    <xf numFmtId="0" fontId="19" fillId="51" borderId="31" applyNumberFormat="0" applyFont="0" applyAlignment="0" applyProtection="0">
      <alignment vertical="center"/>
    </xf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1" fontId="4" fillId="0" borderId="33">
      <alignment vertical="center"/>
      <protection locked="0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25" fillId="0" borderId="22" applyNumberFormat="0" applyFill="0" applyAlignment="0" applyProtection="0">
      <alignment vertical="center"/>
    </xf>
    <xf numFmtId="0" fontId="47" fillId="0" borderId="44">
      <alignment horizontal="left" vertical="center"/>
    </xf>
    <xf numFmtId="0" fontId="47" fillId="0" borderId="68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19" fillId="0" borderId="0"/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19" fillId="0" borderId="0"/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37" fillId="41" borderId="35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68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178" fontId="4" fillId="0" borderId="45">
      <alignment vertical="center"/>
      <protection locked="0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27" fillId="13" borderId="29" applyNumberFormat="0" applyAlignment="0" applyProtection="0">
      <alignment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19" fillId="51" borderId="25" applyNumberFormat="0" applyFont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" fillId="0" borderId="21">
      <alignment horizontal="distributed" vertical="center" wrapText="1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" fillId="0" borderId="21">
      <alignment horizontal="distributed" vertical="center" wrapText="1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37" fillId="41" borderId="41" applyNumberFormat="0" applyAlignment="0" applyProtection="0">
      <alignment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6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178" fontId="4" fillId="0" borderId="21">
      <alignment vertical="center"/>
      <protection locked="0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27" fillId="13" borderId="35" applyNumberFormat="0" applyAlignment="0" applyProtection="0">
      <alignment vertical="center"/>
    </xf>
    <xf numFmtId="0" fontId="25" fillId="0" borderId="46" applyNumberFormat="0" applyFill="0" applyAlignment="0" applyProtection="0">
      <alignment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38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36" fillId="41" borderId="42" applyNumberFormat="0" applyAlignment="0" applyProtection="0">
      <alignment vertical="center"/>
    </xf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68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92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36" fillId="41" borderId="36" applyNumberFormat="0" applyAlignment="0" applyProtection="0">
      <alignment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38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25" fillId="0" borderId="46" applyNumberFormat="0" applyFill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178" fontId="4" fillId="0" borderId="21">
      <alignment vertical="center"/>
      <protection locked="0"/>
    </xf>
    <xf numFmtId="0" fontId="47" fillId="0" borderId="26">
      <alignment horizontal="left" vertical="center"/>
    </xf>
    <xf numFmtId="0" fontId="47" fillId="0" borderId="32">
      <alignment horizontal="left" vertical="center"/>
    </xf>
    <xf numFmtId="0" fontId="27" fillId="13" borderId="35" applyNumberFormat="0" applyAlignment="0" applyProtection="0">
      <alignment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10" fontId="46" fillId="3" borderId="21" applyNumberFormat="0" applyBorder="0" applyAlignment="0" applyProtection="0"/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47" fillId="0" borderId="86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19" fillId="51" borderId="25" applyNumberFormat="0" applyFont="0" applyAlignment="0" applyProtection="0">
      <alignment vertical="center"/>
    </xf>
    <xf numFmtId="0" fontId="47" fillId="0" borderId="38">
      <alignment horizontal="left" vertical="center"/>
    </xf>
    <xf numFmtId="0" fontId="25" fillId="0" borderId="51" applyNumberFormat="0" applyFill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25" fillId="0" borderId="46" applyNumberFormat="0" applyFill="0" applyAlignment="0" applyProtection="0">
      <alignment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1" fontId="4" fillId="0" borderId="21">
      <alignment vertical="center"/>
      <protection locked="0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19" fillId="51" borderId="31" applyNumberFormat="0" applyFont="0" applyAlignment="0" applyProtection="0">
      <alignment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178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0" fontId="27" fillId="13" borderId="47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44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38">
      <alignment horizontal="left" vertical="center"/>
    </xf>
    <xf numFmtId="0" fontId="47" fillId="0" borderId="44">
      <alignment horizontal="left" vertical="center"/>
    </xf>
    <xf numFmtId="0" fontId="4" fillId="0" borderId="21">
      <alignment horizontal="distributed" vertical="center" wrapText="1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36" fillId="41" borderId="42" applyNumberFormat="0" applyAlignment="0" applyProtection="0">
      <alignment vertical="center"/>
    </xf>
    <xf numFmtId="0" fontId="47" fillId="0" borderId="50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26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0" fontId="46" fillId="3" borderId="75" applyNumberFormat="0" applyBorder="0" applyAlignment="0" applyProtection="0"/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7" fillId="0" borderId="26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21" applyNumberFormat="0" applyBorder="0" applyAlignment="0" applyProtection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19" fillId="51" borderId="31" applyNumberFormat="0" applyFont="0" applyAlignment="0" applyProtection="0">
      <alignment vertical="center"/>
    </xf>
    <xf numFmtId="0" fontId="25" fillId="0" borderId="58" applyNumberFormat="0" applyFill="0" applyAlignment="0" applyProtection="0">
      <alignment vertical="center"/>
    </xf>
    <xf numFmtId="0" fontId="47" fillId="0" borderId="38">
      <alignment horizontal="left" vertical="center"/>
    </xf>
    <xf numFmtId="0" fontId="47" fillId="0" borderId="68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26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" fontId="4" fillId="0" borderId="39">
      <alignment vertical="center"/>
      <protection locked="0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2">
      <alignment horizontal="left" vertical="center"/>
    </xf>
    <xf numFmtId="10" fontId="46" fillId="3" borderId="63" applyNumberFormat="0" applyBorder="0" applyAlignment="0" applyProtection="0"/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19" fillId="51" borderId="37" applyNumberFormat="0" applyFon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38">
      <alignment horizontal="left" vertical="center"/>
    </xf>
    <xf numFmtId="0" fontId="47" fillId="0" borderId="62">
      <alignment horizontal="left" vertical="center"/>
    </xf>
    <xf numFmtId="178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27" fillId="13" borderId="47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50">
      <alignment horizontal="left" vertical="center"/>
    </xf>
    <xf numFmtId="0" fontId="37" fillId="41" borderId="52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45" applyNumberFormat="0" applyBorder="0" applyAlignment="0" applyProtection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51" borderId="31" applyNumberFormat="0" applyFont="0" applyAlignment="0" applyProtection="0">
      <alignment vertical="center"/>
    </xf>
    <xf numFmtId="0" fontId="25" fillId="0" borderId="58" applyNumberFormat="0" applyFill="0" applyAlignment="0" applyProtection="0">
      <alignment vertical="center"/>
    </xf>
    <xf numFmtId="0" fontId="47" fillId="0" borderId="44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" fillId="0" borderId="75">
      <alignment horizontal="distributed" vertical="center" wrapText="1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19" fillId="51" borderId="37" applyNumberFormat="0" applyFont="0" applyAlignment="0" applyProtection="0">
      <alignment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62">
      <alignment horizontal="left" vertical="center"/>
    </xf>
    <xf numFmtId="178" fontId="4" fillId="0" borderId="56">
      <alignment vertical="center"/>
      <protection locked="0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27" fillId="13" borderId="47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50">
      <alignment horizontal="left" vertical="center"/>
    </xf>
    <xf numFmtId="0" fontId="37" fillId="41" borderId="52" applyNumberFormat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10" fontId="46" fillId="3" borderId="21" applyNumberFormat="0" applyBorder="0" applyAlignment="0" applyProtection="0"/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51" borderId="37" applyNumberFormat="0" applyFont="0" applyAlignment="0" applyProtection="0">
      <alignment vertical="center"/>
    </xf>
    <xf numFmtId="0" fontId="25" fillId="0" borderId="58" applyNumberFormat="0" applyFill="0" applyAlignment="0" applyProtection="0">
      <alignment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3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1" fontId="4" fillId="0" borderId="45">
      <alignment vertical="center"/>
      <protection locked="0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68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19" fillId="51" borderId="43" applyNumberFormat="0" applyFont="0" applyAlignment="0" applyProtection="0">
      <alignment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68">
      <alignment horizontal="left" vertical="center"/>
    </xf>
    <xf numFmtId="178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27" fillId="13" borderId="47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55">
      <alignment horizontal="left" vertical="center"/>
    </xf>
    <xf numFmtId="0" fontId="37" fillId="41" borderId="52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75" applyNumberFormat="0" applyBorder="0" applyAlignment="0" applyProtection="0"/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86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10" fontId="46" fillId="3" borderId="21" applyNumberFormat="0" applyBorder="0" applyAlignment="0" applyProtection="0"/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19" fillId="51" borderId="37" applyNumberFormat="0" applyFont="0" applyAlignment="0" applyProtection="0">
      <alignment vertical="center"/>
    </xf>
    <xf numFmtId="0" fontId="25" fillId="0" borderId="64" applyNumberFormat="0" applyFill="0" applyAlignment="0" applyProtection="0">
      <alignment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" fillId="0" borderId="75">
      <alignment horizontal="distributed" vertical="center" wrapText="1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" fillId="0" borderId="21">
      <alignment horizontal="distributed" vertical="center" wrapText="1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19" fillId="51" borderId="43" applyNumberFormat="0" applyFont="0" applyAlignment="0" applyProtection="0">
      <alignment vertical="center"/>
    </xf>
    <xf numFmtId="0" fontId="47" fillId="0" borderId="86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68">
      <alignment horizontal="left" vertical="center"/>
    </xf>
    <xf numFmtId="178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27" fillId="13" borderId="47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" fillId="0" borderId="69">
      <alignment horizontal="distributed" vertical="center" wrapText="1"/>
    </xf>
    <xf numFmtId="178" fontId="4" fillId="0" borderId="87">
      <alignment vertical="center"/>
      <protection locked="0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55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3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10" fontId="46" fillId="3" borderId="21" applyNumberFormat="0" applyBorder="0" applyAlignment="0" applyProtection="0"/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19" fillId="51" borderId="43" applyNumberFormat="0" applyFont="0" applyAlignment="0" applyProtection="0">
      <alignment vertical="center"/>
    </xf>
    <xf numFmtId="0" fontId="25" fillId="0" borderId="64" applyNumberFormat="0" applyFill="0" applyAlignment="0" applyProtection="0">
      <alignment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38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178" fontId="4" fillId="0" borderId="57">
      <alignment vertical="center"/>
      <protection locked="0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27" fillId="13" borderId="52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" fillId="0" borderId="87">
      <alignment horizontal="distributed" vertical="center" wrapText="1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55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0" fontId="46" fillId="3" borderId="21" applyNumberFormat="0" applyBorder="0" applyAlignment="0" applyProtection="0"/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19" fillId="51" borderId="43" applyNumberFormat="0" applyFont="0" applyAlignment="0" applyProtection="0">
      <alignment vertical="center"/>
    </xf>
    <xf numFmtId="0" fontId="25" fillId="0" borderId="58" applyNumberFormat="0" applyFill="0" applyAlignment="0" applyProtection="0">
      <alignment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" fillId="0" borderId="87">
      <alignment horizontal="distributed" vertical="center" wrapText="1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44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78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27" fillId="13" borderId="52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178" fontId="4" fillId="0" borderId="93">
      <alignment vertical="center"/>
      <protection locked="0"/>
    </xf>
    <xf numFmtId="0" fontId="47" fillId="0" borderId="55">
      <alignment horizontal="left" vertical="center"/>
    </xf>
    <xf numFmtId="0" fontId="47" fillId="0" borderId="92">
      <alignment horizontal="left" vertical="center"/>
    </xf>
    <xf numFmtId="0" fontId="47" fillId="0" borderId="55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50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0" fontId="46" fillId="3" borderId="21" applyNumberFormat="0" applyBorder="0" applyAlignment="0" applyProtection="0"/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19" fillId="51" borderId="49" applyNumberFormat="0" applyFont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47" fillId="0" borderId="50">
      <alignment horizontal="left" vertical="center"/>
    </xf>
    <xf numFmtId="10" fontId="46" fillId="3" borderId="75" applyNumberFormat="0" applyBorder="0" applyAlignment="0" applyProtection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1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178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27" fillId="13" borderId="52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36" fillId="41" borderId="53" applyNumberFormat="0" applyAlignment="0" applyProtection="0">
      <alignment vertical="center"/>
    </xf>
    <xf numFmtId="0" fontId="47" fillId="0" borderId="50">
      <alignment horizontal="left" vertical="center"/>
    </xf>
    <xf numFmtId="0" fontId="37" fillId="41" borderId="47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10" fontId="46" fillId="3" borderId="87" applyNumberFormat="0" applyBorder="0" applyAlignment="0" applyProtection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21" applyNumberFormat="0" applyBorder="0" applyAlignment="0" applyProtection="0"/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19" fillId="51" borderId="49" applyNumberFormat="0" applyFont="0" applyAlignment="0" applyProtection="0">
      <alignment vertical="center"/>
    </xf>
    <xf numFmtId="10" fontId="46" fillId="3" borderId="75" applyNumberFormat="0" applyBorder="0" applyAlignment="0" applyProtection="0"/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" fillId="0" borderId="87">
      <alignment horizontal="distributed" vertical="center" wrapText="1"/>
    </xf>
    <xf numFmtId="0" fontId="25" fillId="0" borderId="46" applyNumberFormat="0" applyFill="0" applyAlignment="0" applyProtection="0">
      <alignment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178" fontId="4" fillId="0" borderId="75">
      <alignment vertical="center"/>
      <protection locked="0"/>
    </xf>
    <xf numFmtId="10" fontId="46" fillId="3" borderId="63" applyNumberFormat="0" applyBorder="0" applyAlignment="0" applyProtection="0"/>
    <xf numFmtId="1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178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27" fillId="13" borderId="47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19" fillId="0" borderId="0"/>
    <xf numFmtId="0" fontId="47" fillId="0" borderId="55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36" fillId="41" borderId="53" applyNumberFormat="0" applyAlignment="0" applyProtection="0">
      <alignment vertical="center"/>
    </xf>
    <xf numFmtId="0" fontId="47" fillId="0" borderId="50">
      <alignment horizontal="left" vertical="center"/>
    </xf>
    <xf numFmtId="0" fontId="37" fillId="41" borderId="52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21" applyNumberFormat="0" applyBorder="0" applyAlignment="0" applyProtection="0"/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" fillId="0" borderId="87">
      <alignment horizontal="distributed" vertical="center" wrapText="1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19" fillId="51" borderId="49" applyNumberFormat="0" applyFont="0" applyAlignment="0" applyProtection="0">
      <alignment vertical="center"/>
    </xf>
    <xf numFmtId="10" fontId="46" fillId="3" borderId="75" applyNumberFormat="0" applyBorder="0" applyAlignment="0" applyProtection="0"/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1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25" fillId="0" borderId="82" applyNumberFormat="0" applyFill="0" applyAlignment="0" applyProtection="0">
      <alignment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178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27" fillId="13" borderId="47" applyNumberFormat="0" applyAlignment="0" applyProtection="0">
      <alignment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25" fillId="0" borderId="76" applyNumberFormat="0" applyFill="0" applyAlignment="0" applyProtection="0">
      <alignment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36" fillId="41" borderId="53" applyNumberFormat="0" applyAlignment="0" applyProtection="0">
      <alignment vertical="center"/>
    </xf>
    <xf numFmtId="0" fontId="47" fillId="0" borderId="50">
      <alignment horizontal="left" vertical="center"/>
    </xf>
    <xf numFmtId="0" fontId="37" fillId="41" borderId="52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10" fontId="46" fillId="3" borderId="56" applyNumberFormat="0" applyBorder="0" applyAlignment="0" applyProtection="0"/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19" fillId="51" borderId="49" applyNumberFormat="0" applyFont="0" applyAlignment="0" applyProtection="0">
      <alignment vertical="center"/>
    </xf>
    <xf numFmtId="0" fontId="25" fillId="0" borderId="58" applyNumberFormat="0" applyFill="0" applyAlignment="0" applyProtection="0">
      <alignment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10" fontId="46" fillId="3" borderId="75" applyNumberFormat="0" applyBorder="0" applyAlignment="0" applyProtection="0"/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1" fontId="4" fillId="0" borderId="63">
      <alignment vertical="center"/>
      <protection locked="0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178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27" fillId="13" borderId="47" applyNumberFormat="0" applyAlignment="0" applyProtection="0">
      <alignment vertical="center"/>
    </xf>
    <xf numFmtId="0" fontId="27" fillId="13" borderId="71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" fillId="0" borderId="21">
      <alignment horizontal="distributed" vertical="center" wrapText="1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55">
      <alignment horizontal="left" vertical="center"/>
    </xf>
    <xf numFmtId="0" fontId="37" fillId="41" borderId="59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10" fontId="46" fillId="3" borderId="21" applyNumberFormat="0" applyBorder="0" applyAlignment="0" applyProtection="0"/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19" fillId="51" borderId="49" applyNumberFormat="0" applyFont="0" applyAlignment="0" applyProtection="0">
      <alignment vertical="center"/>
    </xf>
    <xf numFmtId="0" fontId="25" fillId="0" borderId="64" applyNumberFormat="0" applyFill="0" applyAlignment="0" applyProtection="0">
      <alignment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" fontId="4" fillId="0" borderId="56">
      <alignment vertical="center"/>
      <protection locked="0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19" fillId="51" borderId="54" applyNumberFormat="0" applyFont="0" applyAlignment="0" applyProtection="0">
      <alignment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27" fillId="13" borderId="47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" fillId="0" borderId="21">
      <alignment horizontal="distributed" vertical="center" wrapText="1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55">
      <alignment horizontal="left" vertical="center"/>
    </xf>
    <xf numFmtId="0" fontId="37" fillId="41" borderId="59" applyNumberFormat="0" applyAlignment="0" applyProtection="0">
      <alignment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0" fontId="46" fillId="3" borderId="21" applyNumberFormat="0" applyBorder="0" applyAlignment="0" applyProtection="0"/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19" fillId="51" borderId="49" applyNumberFormat="0" applyFont="0" applyAlignment="0" applyProtection="0">
      <alignment vertical="center"/>
    </xf>
    <xf numFmtId="0" fontId="25" fillId="0" borderId="70" applyNumberFormat="0" applyFill="0" applyAlignment="0" applyProtection="0">
      <alignment vertical="center"/>
    </xf>
    <xf numFmtId="0" fontId="47" fillId="0" borderId="55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25" fillId="0" borderId="82" applyNumberFormat="0" applyFill="0" applyAlignment="0" applyProtection="0">
      <alignment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19" fillId="51" borderId="85" applyNumberFormat="0" applyFont="0" applyAlignment="0" applyProtection="0">
      <alignment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55">
      <alignment horizontal="left" vertical="center"/>
    </xf>
    <xf numFmtId="0" fontId="19" fillId="51" borderId="54" applyNumberFormat="0" applyFont="0" applyAlignment="0" applyProtection="0">
      <alignment vertical="center"/>
    </xf>
    <xf numFmtId="178" fontId="4" fillId="0" borderId="63">
      <alignment vertical="center"/>
      <protection locked="0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178" fontId="4" fillId="0" borderId="21">
      <alignment vertical="center"/>
      <protection locked="0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27" fillId="13" borderId="52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27" fillId="13" borderId="59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62">
      <alignment horizontal="left" vertical="center"/>
    </xf>
    <xf numFmtId="0" fontId="37" fillId="41" borderId="59" applyNumberFormat="0" applyAlignment="0" applyProtection="0">
      <alignment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10" fontId="46" fillId="3" borderId="57" applyNumberFormat="0" applyBorder="0" applyAlignment="0" applyProtection="0"/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92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19" fillId="51" borderId="54" applyNumberFormat="0" applyFont="0" applyAlignment="0" applyProtection="0">
      <alignment vertical="center"/>
    </xf>
    <xf numFmtId="0" fontId="25" fillId="0" borderId="70" applyNumberFormat="0" applyFill="0" applyAlignment="0" applyProtection="0">
      <alignment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" fontId="4" fillId="0" borderId="21">
      <alignment vertical="center"/>
      <protection locked="0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55">
      <alignment horizontal="left" vertical="center"/>
    </xf>
    <xf numFmtId="0" fontId="19" fillId="51" borderId="54" applyNumberFormat="0" applyFon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178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27" fillId="13" borderId="52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37" fillId="41" borderId="71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62">
      <alignment horizontal="left" vertical="center"/>
    </xf>
    <xf numFmtId="0" fontId="37" fillId="41" borderId="65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92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10" fontId="46" fillId="3" borderId="21" applyNumberFormat="0" applyBorder="0" applyAlignment="0" applyProtection="0"/>
    <xf numFmtId="0" fontId="47" fillId="0" borderId="86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10" fontId="46" fillId="3" borderId="87" applyNumberFormat="0" applyBorder="0" applyAlignment="0" applyProtection="0"/>
    <xf numFmtId="0" fontId="47" fillId="0" borderId="55">
      <alignment horizontal="left" vertical="center"/>
    </xf>
    <xf numFmtId="0" fontId="19" fillId="51" borderId="54" applyNumberFormat="0" applyFont="0" applyAlignment="0" applyProtection="0">
      <alignment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1" fontId="4" fillId="0" borderId="57">
      <alignment vertical="center"/>
      <protection locked="0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178" fontId="4" fillId="0" borderId="63">
      <alignment vertical="center"/>
      <protection locked="0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178" fontId="4" fillId="0" borderId="69">
      <alignment vertical="center"/>
      <protection locked="0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27" fillId="13" borderId="59" applyNumberFormat="0" applyAlignment="0" applyProtection="0">
      <alignment vertical="center"/>
    </xf>
    <xf numFmtId="0" fontId="4" fillId="0" borderId="21">
      <alignment horizontal="distributed" vertical="center" wrapText="1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19" fillId="0" borderId="0"/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178" fontId="4" fillId="0" borderId="75">
      <alignment vertical="center"/>
      <protection locked="0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" fillId="0" borderId="87">
      <alignment horizontal="distributed" vertical="center" wrapText="1"/>
    </xf>
    <xf numFmtId="0" fontId="47" fillId="0" borderId="62">
      <alignment horizontal="left" vertical="center"/>
    </xf>
    <xf numFmtId="0" fontId="36" fillId="41" borderId="53" applyNumberFormat="0" applyAlignment="0" applyProtection="0">
      <alignment vertical="center"/>
    </xf>
    <xf numFmtId="0" fontId="47" fillId="0" borderId="62">
      <alignment horizontal="left" vertical="center"/>
    </xf>
    <xf numFmtId="0" fontId="37" fillId="41" borderId="65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10" fontId="46" fillId="3" borderId="21" applyNumberFormat="0" applyBorder="0" applyAlignment="0" applyProtection="0"/>
    <xf numFmtId="0" fontId="47" fillId="0" borderId="62">
      <alignment horizontal="left" vertical="center"/>
    </xf>
    <xf numFmtId="0" fontId="47" fillId="0" borderId="92">
      <alignment horizontal="left" vertical="center"/>
    </xf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19" fillId="51" borderId="54" applyNumberFormat="0" applyFont="0" applyAlignment="0" applyProtection="0">
      <alignment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1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50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178" fontId="4" fillId="0" borderId="21">
      <alignment vertical="center"/>
      <protection locked="0"/>
    </xf>
    <xf numFmtId="0" fontId="47" fillId="0" borderId="86">
      <alignment horizontal="left" vertical="center"/>
    </xf>
    <xf numFmtId="0" fontId="47" fillId="0" borderId="50">
      <alignment horizontal="left" vertical="center"/>
    </xf>
    <xf numFmtId="0" fontId="27" fillId="13" borderId="59" applyNumberFormat="0" applyAlignment="0" applyProtection="0">
      <alignment vertical="center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62">
      <alignment horizontal="left" vertical="center"/>
    </xf>
    <xf numFmtId="1" fontId="4" fillId="0" borderId="21">
      <alignment vertical="center"/>
      <protection locked="0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19" fillId="0" borderId="0"/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36" fillId="41" borderId="53" applyNumberFormat="0" applyAlignment="0" applyProtection="0">
      <alignment vertical="center"/>
    </xf>
    <xf numFmtId="0" fontId="47" fillId="0" borderId="68">
      <alignment horizontal="left" vertical="center"/>
    </xf>
    <xf numFmtId="0" fontId="37" fillId="41" borderId="59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" fillId="0" borderId="75">
      <alignment horizontal="distributed" vertical="center" wrapText="1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10" fontId="46" fillId="3" borderId="21" applyNumberFormat="0" applyBorder="0" applyAlignment="0" applyProtection="0"/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19" fillId="51" borderId="49" applyNumberFormat="0" applyFon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" fillId="0" borderId="75">
      <alignment horizontal="distributed" vertical="center" wrapText="1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10" fontId="46" fillId="3" borderId="75" applyNumberFormat="0" applyBorder="0" applyAlignment="0" applyProtection="0"/>
    <xf numFmtId="178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92">
      <alignment horizontal="left" vertical="center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27" fillId="13" borderId="59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19" fillId="0" borderId="0"/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36" fillId="41" borderId="60" applyNumberFormat="0" applyAlignment="0" applyProtection="0">
      <alignment vertical="center"/>
    </xf>
    <xf numFmtId="0" fontId="47" fillId="0" borderId="68">
      <alignment horizontal="left" vertical="center"/>
    </xf>
    <xf numFmtId="0" fontId="37" fillId="41" borderId="52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10" fontId="46" fillId="3" borderId="21" applyNumberFormat="0" applyBorder="0" applyAlignment="0" applyProtection="0"/>
    <xf numFmtId="0" fontId="36" fillId="41" borderId="72" applyNumberForma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" fillId="0" borderId="63">
      <alignment horizontal="distributed" vertical="center" wrapText="1"/>
    </xf>
    <xf numFmtId="0" fontId="19" fillId="51" borderId="49" applyNumberFormat="0" applyFont="0" applyAlignment="0" applyProtection="0">
      <alignment vertical="center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1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19" fillId="51" borderId="49" applyNumberFormat="0" applyFon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47" fillId="0" borderId="50">
      <alignment horizontal="left" vertical="center"/>
    </xf>
    <xf numFmtId="0" fontId="27" fillId="13" borderId="65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19" fillId="0" borderId="0"/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0" fontId="36" fillId="41" borderId="60" applyNumberFormat="0" applyAlignment="0" applyProtection="0">
      <alignment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27" fillId="13" borderId="71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10" fontId="46" fillId="3" borderId="21" applyNumberFormat="0" applyBorder="0" applyAlignment="0" applyProtection="0"/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" fillId="0" borderId="21">
      <alignment horizontal="distributed" vertical="center" wrapText="1"/>
    </xf>
    <xf numFmtId="0" fontId="19" fillId="51" borderId="49" applyNumberFormat="0" applyFont="0" applyAlignment="0" applyProtection="0">
      <alignment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" fillId="0" borderId="21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1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19" fillId="51" borderId="54" applyNumberFormat="0" applyFont="0" applyAlignment="0" applyProtection="0">
      <alignment vertical="center"/>
    </xf>
    <xf numFmtId="178" fontId="4" fillId="0" borderId="63">
      <alignment vertical="center"/>
      <protection locked="0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" fillId="0" borderId="63">
      <alignment horizontal="distributed" vertical="center" wrapText="1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55">
      <alignment horizontal="left" vertical="center"/>
    </xf>
    <xf numFmtId="0" fontId="27" fillId="13" borderId="65" applyNumberFormat="0" applyAlignment="0" applyProtection="0">
      <alignment vertical="center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19" fillId="0" borderId="0"/>
    <xf numFmtId="0" fontId="47" fillId="0" borderId="68">
      <alignment horizontal="left" vertical="center"/>
    </xf>
    <xf numFmtId="0" fontId="4" fillId="0" borderId="75">
      <alignment horizontal="distributed" vertical="center" wrapText="1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36" fillId="41" borderId="60" applyNumberFormat="0" applyAlignment="0" applyProtection="0">
      <alignment vertical="center"/>
    </xf>
    <xf numFmtId="0" fontId="47" fillId="0" borderId="55">
      <alignment horizontal="left" vertical="center"/>
    </xf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27" fillId="13" borderId="71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25" fillId="0" borderId="58" applyNumberFormat="0" applyFill="0" applyAlignment="0" applyProtection="0">
      <alignment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37" fillId="41" borderId="59" applyNumberFormat="0" applyAlignment="0" applyProtection="0">
      <alignment vertical="center"/>
    </xf>
    <xf numFmtId="0" fontId="19" fillId="51" borderId="49" applyNumberFormat="0" applyFont="0" applyAlignment="0" applyProtection="0">
      <alignment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1" fontId="4" fillId="0" borderId="21">
      <alignment vertical="center"/>
      <protection locked="0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19" fillId="51" borderId="54" applyNumberFormat="0" applyFont="0" applyAlignment="0" applyProtection="0">
      <alignment vertical="center"/>
    </xf>
    <xf numFmtId="10" fontId="46" fillId="3" borderId="63" applyNumberFormat="0" applyBorder="0" applyAlignment="0" applyProtection="0"/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27" fillId="13" borderId="59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36" fillId="41" borderId="66" applyNumberFormat="0" applyAlignment="0" applyProtection="0">
      <alignment vertical="center"/>
    </xf>
    <xf numFmtId="0" fontId="37" fillId="41" borderId="59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178" fontId="4" fillId="0" borderId="81">
      <alignment vertical="center"/>
      <protection locked="0"/>
    </xf>
    <xf numFmtId="0" fontId="47" fillId="0" borderId="68">
      <alignment horizontal="left" vertical="center"/>
    </xf>
    <xf numFmtId="10" fontId="46" fillId="3" borderId="21" applyNumberFormat="0" applyBorder="0" applyAlignment="0" applyProtection="0"/>
    <xf numFmtId="0" fontId="36" fillId="41" borderId="78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19" fillId="51" borderId="54" applyNumberFormat="0" applyFon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92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25" fillId="0" borderId="58" applyNumberFormat="0" applyFill="0" applyAlignment="0" applyProtection="0">
      <alignment vertical="center"/>
    </xf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178" fontId="4" fillId="0" borderId="63">
      <alignment vertical="center"/>
      <protection locked="0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19" fillId="51" borderId="61" applyNumberFormat="0" applyFont="0" applyAlignment="0" applyProtection="0">
      <alignment vertical="center"/>
    </xf>
    <xf numFmtId="1" fontId="4" fillId="0" borderId="63">
      <alignment vertical="center"/>
      <protection locked="0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27" fillId="13" borderId="52" applyNumberFormat="0" applyAlignment="0" applyProtection="0">
      <alignment vertical="center"/>
    </xf>
    <xf numFmtId="10" fontId="46" fillId="3" borderId="75" applyNumberFormat="0" applyBorder="0" applyAlignment="0" applyProtection="0"/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" fillId="0" borderId="75">
      <alignment horizontal="distributed" vertical="center" wrapText="1"/>
    </xf>
    <xf numFmtId="0" fontId="47" fillId="0" borderId="68">
      <alignment horizontal="left" vertical="center"/>
    </xf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" fillId="0" borderId="75">
      <alignment horizontal="distributed" vertical="center" wrapText="1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36" fillId="41" borderId="66" applyNumberFormat="0" applyAlignment="0" applyProtection="0">
      <alignment vertical="center"/>
    </xf>
    <xf numFmtId="0" fontId="47" fillId="0" borderId="62">
      <alignment horizontal="left" vertical="center"/>
    </xf>
    <xf numFmtId="0" fontId="37" fillId="41" borderId="65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178" fontId="4" fillId="0" borderId="21">
      <alignment vertical="center"/>
      <protection locked="0"/>
    </xf>
    <xf numFmtId="0" fontId="47" fillId="0" borderId="68">
      <alignment horizontal="left" vertical="center"/>
    </xf>
    <xf numFmtId="10" fontId="46" fillId="3" borderId="21" applyNumberFormat="0" applyBorder="0" applyAlignment="0" applyProtection="0"/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19" fillId="51" borderId="54" applyNumberFormat="0" applyFont="0" applyAlignment="0" applyProtection="0">
      <alignment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1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7" fillId="0" borderId="55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7" fillId="0" borderId="50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10" fontId="46" fillId="3" borderId="81" applyNumberFormat="0" applyBorder="0" applyAlignment="0" applyProtection="0"/>
    <xf numFmtId="0" fontId="47" fillId="0" borderId="80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" fillId="0" borderId="75">
      <alignment horizontal="distributed" vertical="center" wrapText="1"/>
    </xf>
    <xf numFmtId="0" fontId="47" fillId="0" borderId="55">
      <alignment horizontal="left"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" fillId="0" borderId="21">
      <alignment horizontal="distributed" vertical="center" wrapText="1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10" fontId="46" fillId="3" borderId="75" applyNumberFormat="0" applyBorder="0" applyAlignment="0" applyProtection="0"/>
    <xf numFmtId="10" fontId="46" fillId="3" borderId="63" applyNumberFormat="0" applyBorder="0" applyAlignment="0" applyProtection="0"/>
    <xf numFmtId="0" fontId="36" fillId="41" borderId="60" applyNumberFormat="0" applyAlignment="0" applyProtection="0">
      <alignment vertical="center"/>
    </xf>
    <xf numFmtId="0" fontId="4" fillId="0" borderId="63">
      <alignment horizontal="distributed" vertical="center" wrapText="1"/>
    </xf>
    <xf numFmtId="0" fontId="37" fillId="41" borderId="71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36" fillId="41" borderId="48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10" fontId="46" fillId="3" borderId="69" applyNumberFormat="0" applyBorder="0" applyAlignment="0" applyProtection="0"/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" fillId="0" borderId="87">
      <alignment horizontal="distributed" vertical="center" wrapText="1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10" fontId="46" fillId="3" borderId="87" applyNumberFormat="0" applyBorder="0" applyAlignment="0" applyProtection="0"/>
    <xf numFmtId="1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19" fillId="51" borderId="61" applyNumberFormat="0" applyFont="0" applyAlignment="0" applyProtection="0">
      <alignment vertical="center"/>
    </xf>
    <xf numFmtId="1" fontId="4" fillId="0" borderId="63">
      <alignment vertical="center"/>
      <protection locked="0"/>
    </xf>
    <xf numFmtId="0" fontId="4" fillId="0" borderId="87">
      <alignment horizontal="distributed" vertical="center" wrapText="1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37" fillId="41" borderId="59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27" fillId="13" borderId="83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37" fillId="41" borderId="83" applyNumberForma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10" fontId="46" fillId="3" borderId="87" applyNumberFormat="0" applyBorder="0" applyAlignment="0" applyProtection="0"/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" fillId="0" borderId="63">
      <alignment horizontal="distributed" vertical="center" wrapText="1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" fillId="0" borderId="21">
      <alignment horizontal="distributed" vertical="center" wrapText="1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36" fillId="41" borderId="53" applyNumberFormat="0" applyAlignment="0" applyProtection="0">
      <alignment vertical="center"/>
    </xf>
    <xf numFmtId="0" fontId="36" fillId="41" borderId="60" applyNumberFormat="0" applyAlignment="0" applyProtection="0">
      <alignment vertical="center"/>
    </xf>
    <xf numFmtId="0" fontId="37" fillId="41" borderId="71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10" fontId="46" fillId="3" borderId="21" applyNumberFormat="0" applyBorder="0" applyAlignment="0" applyProtection="0"/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178" fontId="4" fillId="0" borderId="63">
      <alignment vertical="center"/>
      <protection locked="0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27" fillId="13" borderId="77" applyNumberFormat="0" applyAlignment="0" applyProtection="0">
      <alignment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9">
      <alignment vertical="center"/>
      <protection locked="0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19" fillId="51" borderId="67" applyNumberFormat="0" applyFont="0" applyAlignment="0" applyProtection="0">
      <alignment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178" fontId="4" fillId="0" borderId="21">
      <alignment vertical="center"/>
      <protection locked="0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" fillId="0" borderId="75">
      <alignment horizontal="distributed" vertical="center" wrapText="1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10" fontId="46" fillId="3" borderId="63" applyNumberFormat="0" applyBorder="0" applyAlignment="0" applyProtection="0"/>
    <xf numFmtId="0" fontId="4" fillId="0" borderId="75">
      <alignment horizontal="distributed" vertical="center" wrapText="1"/>
    </xf>
    <xf numFmtId="10" fontId="46" fillId="3" borderId="63" applyNumberFormat="0" applyBorder="0" applyAlignment="0" applyProtection="0"/>
    <xf numFmtId="0" fontId="47" fillId="0" borderId="86">
      <alignment horizontal="left" vertical="center"/>
    </xf>
    <xf numFmtId="0" fontId="25" fillId="0" borderId="70" applyNumberFormat="0" applyFill="0" applyAlignment="0" applyProtection="0">
      <alignment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" fillId="0" borderId="75">
      <alignment horizontal="distributed" vertical="center" wrapText="1"/>
    </xf>
    <xf numFmtId="0" fontId="47" fillId="0" borderId="50">
      <alignment horizontal="left" vertical="center"/>
    </xf>
    <xf numFmtId="0" fontId="47" fillId="0" borderId="44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" fillId="0" borderId="63">
      <alignment horizontal="distributed" vertical="center" wrapText="1"/>
    </xf>
    <xf numFmtId="10" fontId="46" fillId="3" borderId="63" applyNumberFormat="0" applyBorder="0" applyAlignment="0" applyProtection="0"/>
    <xf numFmtId="0" fontId="47" fillId="0" borderId="86">
      <alignment horizontal="left" vertical="center"/>
    </xf>
    <xf numFmtId="1" fontId="4" fillId="0" borderId="21">
      <alignment vertical="center"/>
      <protection locked="0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178" fontId="4" fillId="0" borderId="63">
      <alignment vertical="center"/>
      <protection locked="0"/>
    </xf>
    <xf numFmtId="0" fontId="47" fillId="0" borderId="62">
      <alignment horizontal="left" vertical="center"/>
    </xf>
    <xf numFmtId="178" fontId="4" fillId="0" borderId="63">
      <alignment vertical="center"/>
      <protection locked="0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36" fillId="41" borderId="84" applyNumberFormat="0" applyAlignment="0" applyProtection="0">
      <alignment vertical="center"/>
    </xf>
    <xf numFmtId="0" fontId="47" fillId="0" borderId="68">
      <alignment horizontal="left" vertical="center"/>
    </xf>
    <xf numFmtId="0" fontId="19" fillId="51" borderId="67" applyNumberFormat="0" applyFont="0" applyAlignment="0" applyProtection="0">
      <alignment vertical="center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178" fontId="4" fillId="0" borderId="21">
      <alignment vertical="center"/>
      <protection locked="0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1" fontId="4" fillId="0" borderId="21">
      <alignment vertical="center"/>
      <protection locked="0"/>
    </xf>
    <xf numFmtId="10" fontId="46" fillId="3" borderId="21" applyNumberFormat="0" applyBorder="0" applyAlignment="0" applyProtection="0"/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10" fontId="46" fillId="3" borderId="21" applyNumberFormat="0" applyBorder="0" applyAlignment="0" applyProtection="0"/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178" fontId="4" fillId="0" borderId="63">
      <alignment vertical="center"/>
      <protection locked="0"/>
    </xf>
    <xf numFmtId="0" fontId="47" fillId="0" borderId="55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19" fillId="51" borderId="85" applyNumberFormat="0" applyFon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19" fillId="51" borderId="67" applyNumberFormat="0" applyFont="0" applyAlignment="0" applyProtection="0">
      <alignment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1" fontId="4" fillId="0" borderId="63">
      <alignment vertical="center"/>
      <protection locked="0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25" fillId="0" borderId="88" applyNumberFormat="0" applyFill="0" applyAlignment="0" applyProtection="0">
      <alignment vertical="center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7" fillId="0" borderId="62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55">
      <alignment horizontal="left" vertical="center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19" fillId="0" borderId="0"/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92">
      <alignment horizontal="left" vertical="center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7" fillId="0" borderId="92">
      <alignment horizontal="left" vertical="center"/>
    </xf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36" fillId="41" borderId="60" applyNumberFormat="0" applyAlignment="0" applyProtection="0">
      <alignment vertical="center"/>
    </xf>
    <xf numFmtId="0" fontId="47" fillId="0" borderId="68">
      <alignment horizontal="left" vertical="center"/>
    </xf>
    <xf numFmtId="0" fontId="37" fillId="41" borderId="77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19" fillId="51" borderId="67" applyNumberFormat="0" applyFont="0" applyAlignment="0" applyProtection="0">
      <alignment vertical="center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0" fontId="46" fillId="3" borderId="63" applyNumberFormat="0" applyBorder="0" applyAlignment="0" applyProtection="0"/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47" fillId="0" borderId="68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10" fontId="46" fillId="3" borderId="75" applyNumberFormat="0" applyBorder="0" applyAlignment="0" applyProtection="0"/>
    <xf numFmtId="178" fontId="4" fillId="0" borderId="63">
      <alignment vertical="center"/>
      <protection locked="0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178" fontId="4" fillId="0" borderId="63">
      <alignment vertical="center"/>
      <protection locked="0"/>
    </xf>
    <xf numFmtId="10" fontId="46" fillId="3" borderId="63" applyNumberFormat="0" applyBorder="0" applyAlignment="0" applyProtection="0"/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0" fontId="47" fillId="0" borderId="55">
      <alignment horizontal="left" vertical="center"/>
    </xf>
    <xf numFmtId="0" fontId="19" fillId="51" borderId="54" applyNumberFormat="0" applyFont="0" applyAlignment="0" applyProtection="0">
      <alignment vertical="center"/>
    </xf>
    <xf numFmtId="178" fontId="4" fillId="0" borderId="63">
      <alignment vertical="center"/>
      <protection locked="0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" fillId="0" borderId="63">
      <alignment horizontal="distributed" vertical="center" wrapText="1"/>
    </xf>
    <xf numFmtId="0" fontId="47" fillId="0" borderId="55">
      <alignment horizontal="left" vertical="center"/>
    </xf>
    <xf numFmtId="0" fontId="47" fillId="0" borderId="86">
      <alignment horizontal="left" vertical="center"/>
    </xf>
    <xf numFmtId="0" fontId="4" fillId="0" borderId="63">
      <alignment horizontal="distributed" vertical="center" wrapText="1"/>
    </xf>
    <xf numFmtId="10" fontId="46" fillId="3" borderId="75" applyNumberFormat="0" applyBorder="0" applyAlignment="0" applyProtection="0"/>
    <xf numFmtId="0" fontId="47" fillId="0" borderId="55">
      <alignment horizontal="left" vertical="center"/>
    </xf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10" fontId="46" fillId="3" borderId="75" applyNumberFormat="0" applyBorder="0" applyAlignment="0" applyProtection="0"/>
    <xf numFmtId="1" fontId="4" fillId="0" borderId="63">
      <alignment vertical="center"/>
      <protection locked="0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62">
      <alignment horizontal="left" vertical="center"/>
    </xf>
    <xf numFmtId="1" fontId="4" fillId="0" borderId="63">
      <alignment vertical="center"/>
      <protection locked="0"/>
    </xf>
    <xf numFmtId="0" fontId="4" fillId="0" borderId="63">
      <alignment horizontal="distributed" vertical="center" wrapText="1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178" fontId="4" fillId="0" borderId="63">
      <alignment vertical="center"/>
      <protection locked="0"/>
    </xf>
    <xf numFmtId="0" fontId="4" fillId="0" borderId="63">
      <alignment horizontal="distributed" vertical="center" wrapText="1"/>
    </xf>
    <xf numFmtId="0" fontId="25" fillId="0" borderId="76" applyNumberFormat="0" applyFill="0" applyAlignment="0" applyProtection="0">
      <alignment vertical="center"/>
    </xf>
    <xf numFmtId="1" fontId="4" fillId="0" borderId="63">
      <alignment vertical="center"/>
      <protection locked="0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92">
      <alignment horizontal="left" vertical="center"/>
    </xf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0" fontId="47" fillId="0" borderId="80">
      <alignment horizontal="left" vertical="center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37" fillId="41" borderId="77" applyNumberFormat="0" applyAlignment="0" applyProtection="0">
      <alignment vertical="center"/>
    </xf>
    <xf numFmtId="0" fontId="47" fillId="0" borderId="68">
      <alignment horizontal="left" vertical="center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0" fontId="19" fillId="0" borderId="0"/>
    <xf numFmtId="0" fontId="47" fillId="0" borderId="68">
      <alignment horizontal="left" vertical="center"/>
    </xf>
    <xf numFmtId="0" fontId="47" fillId="0" borderId="80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36" fillId="41" borderId="66" applyNumberFormat="0" applyAlignment="0" applyProtection="0">
      <alignment vertical="center"/>
    </xf>
    <xf numFmtId="0" fontId="47" fillId="0" borderId="74">
      <alignment horizontal="left" vertical="center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10" fontId="46" fillId="3" borderId="87" applyNumberFormat="0" applyBorder="0" applyAlignment="0" applyProtection="0"/>
    <xf numFmtId="0" fontId="19" fillId="0" borderId="0"/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10" fontId="46" fillId="3" borderId="63" applyNumberFormat="0" applyBorder="0" applyAlignment="0" applyProtection="0"/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1" fontId="4" fillId="0" borderId="21">
      <alignment vertical="center"/>
      <protection locked="0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50">
      <alignment horizontal="left" vertical="center"/>
    </xf>
    <xf numFmtId="0" fontId="47" fillId="0" borderId="92">
      <alignment horizontal="left" vertical="center"/>
    </xf>
    <xf numFmtId="0" fontId="19" fillId="0" borderId="0"/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" fillId="0" borderId="87">
      <alignment horizontal="distributed" vertical="center" wrapText="1"/>
    </xf>
    <xf numFmtId="0" fontId="4" fillId="0" borderId="63">
      <alignment horizontal="distributed" vertical="center" wrapText="1"/>
    </xf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36" fillId="41" borderId="72" applyNumberFormat="0" applyAlignment="0" applyProtection="0">
      <alignment vertical="center"/>
    </xf>
    <xf numFmtId="0" fontId="47" fillId="0" borderId="80">
      <alignment horizontal="left" vertical="center"/>
    </xf>
    <xf numFmtId="0" fontId="37" fillId="41" borderId="71" applyNumberFormat="0" applyAlignment="0" applyProtection="0">
      <alignment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" fillId="0" borderId="87">
      <alignment horizontal="distributed" vertical="center" wrapText="1"/>
    </xf>
    <xf numFmtId="10" fontId="46" fillId="3" borderId="63" applyNumberFormat="0" applyBorder="0" applyAlignment="0" applyProtection="0"/>
    <xf numFmtId="0" fontId="47" fillId="0" borderId="62">
      <alignment horizontal="left" vertical="center"/>
    </xf>
    <xf numFmtId="0" fontId="47" fillId="0" borderId="50">
      <alignment horizontal="left" vertical="center"/>
    </xf>
    <xf numFmtId="10" fontId="46" fillId="3" borderId="21" applyNumberFormat="0" applyBorder="0" applyAlignment="0" applyProtection="0"/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" fillId="0" borderId="21">
      <alignment horizontal="distributed" vertical="center" wrapText="1"/>
    </xf>
    <xf numFmtId="0" fontId="19" fillId="51" borderId="54" applyNumberFormat="0" applyFont="0" applyAlignment="0" applyProtection="0">
      <alignment vertical="center"/>
    </xf>
    <xf numFmtId="0" fontId="36" fillId="41" borderId="90" applyNumberFormat="0" applyAlignment="0" applyProtection="0">
      <alignment vertical="center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1" fontId="4" fillId="0" borderId="63">
      <alignment vertical="center"/>
      <protection locked="0"/>
    </xf>
    <xf numFmtId="0" fontId="47" fillId="0" borderId="74">
      <alignment horizontal="left" vertical="center"/>
    </xf>
    <xf numFmtId="0" fontId="47" fillId="0" borderId="55">
      <alignment horizontal="left" vertical="center"/>
    </xf>
    <xf numFmtId="1" fontId="4" fillId="0" borderId="63">
      <alignment vertical="center"/>
      <protection locked="0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178" fontId="4" fillId="0" borderId="21">
      <alignment vertical="center"/>
      <protection locked="0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" fillId="0" borderId="75">
      <alignment horizontal="distributed" vertical="center" wrapText="1"/>
    </xf>
    <xf numFmtId="10" fontId="46" fillId="3" borderId="87" applyNumberFormat="0" applyBorder="0" applyAlignment="0" applyProtection="0"/>
    <xf numFmtId="1" fontId="4" fillId="0" borderId="63">
      <alignment vertical="center"/>
      <protection locked="0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1" fontId="4" fillId="0" borderId="63">
      <alignment vertical="center"/>
      <protection locked="0"/>
    </xf>
    <xf numFmtId="0" fontId="47" fillId="0" borderId="74">
      <alignment horizontal="left" vertical="center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178" fontId="4" fillId="0" borderId="63">
      <alignment vertical="center"/>
      <protection locked="0"/>
    </xf>
    <xf numFmtId="0" fontId="19" fillId="0" borderId="0"/>
    <xf numFmtId="0" fontId="47" fillId="0" borderId="68">
      <alignment horizontal="left" vertical="center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1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178" fontId="4" fillId="0" borderId="63">
      <alignment vertical="center"/>
      <protection locked="0"/>
    </xf>
    <xf numFmtId="10" fontId="46" fillId="3" borderId="63" applyNumberFormat="0" applyBorder="0" applyAlignment="0" applyProtection="0"/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0" fontId="36" fillId="41" borderId="72" applyNumberFormat="0" applyAlignment="0" applyProtection="0">
      <alignment vertical="center"/>
    </xf>
    <xf numFmtId="0" fontId="47" fillId="0" borderId="74">
      <alignment horizontal="left" vertical="center"/>
    </xf>
    <xf numFmtId="0" fontId="37" fillId="41" borderId="65" applyNumberFormat="0" applyAlignment="0" applyProtection="0">
      <alignment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55">
      <alignment horizontal="left" vertical="center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10" fontId="46" fillId="3" borderId="63" applyNumberFormat="0" applyBorder="0" applyAlignment="0" applyProtection="0"/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0" fontId="4" fillId="0" borderId="87">
      <alignment horizontal="distributed" vertical="center" wrapText="1"/>
    </xf>
    <xf numFmtId="178" fontId="4" fillId="0" borderId="63">
      <alignment vertical="center"/>
      <protection locked="0"/>
    </xf>
    <xf numFmtId="0" fontId="47" fillId="0" borderId="55">
      <alignment horizontal="left" vertical="center"/>
    </xf>
    <xf numFmtId="178" fontId="4" fillId="0" borderId="63">
      <alignment vertical="center"/>
      <protection locked="0"/>
    </xf>
    <xf numFmtId="10" fontId="46" fillId="3" borderId="75" applyNumberFormat="0" applyBorder="0" applyAlignment="0" applyProtection="0"/>
    <xf numFmtId="10" fontId="46" fillId="3" borderId="21" applyNumberFormat="0" applyBorder="0" applyAlignment="0" applyProtection="0"/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10" fontId="46" fillId="3" borderId="63" applyNumberFormat="0" applyBorder="0" applyAlignment="0" applyProtection="0"/>
    <xf numFmtId="10" fontId="46" fillId="3" borderId="75" applyNumberFormat="0" applyBorder="0" applyAlignment="0" applyProtection="0"/>
    <xf numFmtId="1" fontId="4" fillId="0" borderId="63">
      <alignment vertical="center"/>
      <protection locked="0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0" fontId="47" fillId="0" borderId="80">
      <alignment horizontal="left" vertical="center"/>
    </xf>
    <xf numFmtId="0" fontId="47" fillId="0" borderId="55">
      <alignment horizontal="left" vertical="center"/>
    </xf>
    <xf numFmtId="1" fontId="4" fillId="0" borderId="63">
      <alignment vertical="center"/>
      <protection locked="0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10" fontId="46" fillId="3" borderId="63" applyNumberFormat="0" applyBorder="0" applyAlignment="0" applyProtection="0"/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50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7" fillId="0" borderId="50">
      <alignment horizontal="left" vertical="center"/>
    </xf>
    <xf numFmtId="0" fontId="27" fillId="13" borderId="77" applyNumberFormat="0" applyAlignment="0" applyProtection="0">
      <alignment vertical="center"/>
    </xf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1" fontId="4" fillId="0" borderId="63">
      <alignment vertical="center"/>
      <protection locked="0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27" fillId="13" borderId="47" applyNumberForma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37" fillId="41" borderId="71" applyNumberFormat="0" applyAlignment="0" applyProtection="0">
      <alignment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178" fontId="4" fillId="0" borderId="63">
      <alignment vertical="center"/>
      <protection locked="0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19" fillId="51" borderId="49" applyNumberFormat="0" applyFon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10" fontId="46" fillId="3" borderId="93" applyNumberFormat="0" applyBorder="0" applyAlignment="0" applyProtection="0"/>
    <xf numFmtId="0" fontId="47" fillId="0" borderId="92">
      <alignment horizontal="left" vertical="center"/>
    </xf>
    <xf numFmtId="0" fontId="47" fillId="0" borderId="50">
      <alignment horizontal="left" vertical="center"/>
    </xf>
    <xf numFmtId="0" fontId="47" fillId="0" borderId="86">
      <alignment horizontal="left" vertical="center"/>
    </xf>
    <xf numFmtId="0" fontId="19" fillId="51" borderId="49" applyNumberFormat="0" applyFont="0" applyAlignment="0" applyProtection="0">
      <alignment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47" fillId="0" borderId="74">
      <alignment horizontal="left" vertical="center"/>
    </xf>
    <xf numFmtId="178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78" fontId="4" fillId="0" borderId="63">
      <alignment vertical="center"/>
      <protection locked="0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0" fontId="47" fillId="0" borderId="92">
      <alignment horizontal="left" vertical="center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87">
      <alignment horizontal="distributed" vertical="center" wrapText="1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1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0" fontId="46" fillId="3" borderId="87" applyNumberFormat="0" applyBorder="0" applyAlignment="0" applyProtection="0"/>
    <xf numFmtId="1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1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0" fontId="25" fillId="0" borderId="70" applyNumberFormat="0" applyFill="0" applyAlignment="0" applyProtection="0">
      <alignment vertical="center"/>
    </xf>
    <xf numFmtId="0" fontId="4" fillId="0" borderId="87">
      <alignment horizontal="distributed" vertical="center" wrapText="1"/>
    </xf>
    <xf numFmtId="1" fontId="4" fillId="0" borderId="63">
      <alignment vertical="center"/>
      <protection locked="0"/>
    </xf>
    <xf numFmtId="0" fontId="37" fillId="41" borderId="71" applyNumberFormat="0" applyAlignment="0" applyProtection="0">
      <alignment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0" fontId="4" fillId="0" borderId="21">
      <alignment horizontal="distributed" vertical="center" wrapText="1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0" fontId="4" fillId="0" borderId="75">
      <alignment horizontal="distributed" vertical="center" wrapText="1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10" fontId="46" fillId="3" borderId="75" applyNumberFormat="0" applyBorder="0" applyAlignment="0" applyProtection="0"/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68">
      <alignment horizontal="left" vertical="center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0" fontId="4" fillId="0" borderId="63">
      <alignment horizontal="distributed" vertical="center" wrapText="1"/>
    </xf>
    <xf numFmtId="178" fontId="4" fillId="0" borderId="87">
      <alignment vertical="center"/>
      <protection locked="0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80">
      <alignment horizontal="left" vertical="center"/>
    </xf>
    <xf numFmtId="0" fontId="47" fillId="0" borderId="50">
      <alignment horizontal="left" vertical="center"/>
    </xf>
    <xf numFmtId="0" fontId="36" fillId="41" borderId="66" applyNumberFormat="0" applyAlignment="0" applyProtection="0">
      <alignment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" fillId="0" borderId="63">
      <alignment horizontal="distributed" vertical="center" wrapText="1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63" applyNumberFormat="0" applyBorder="0" applyAlignment="0" applyProtection="0"/>
    <xf numFmtId="0" fontId="37" fillId="41" borderId="65" applyNumberFormat="0" applyAlignment="0" applyProtection="0">
      <alignment vertical="center"/>
    </xf>
    <xf numFmtId="0" fontId="47" fillId="0" borderId="86">
      <alignment horizontal="left" vertical="center"/>
    </xf>
    <xf numFmtId="0" fontId="47" fillId="0" borderId="50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10" fontId="46" fillId="3" borderId="63" applyNumberFormat="0" applyBorder="0" applyAlignment="0" applyProtection="0"/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50">
      <alignment horizontal="left" vertical="center"/>
    </xf>
    <xf numFmtId="10" fontId="46" fillId="3" borderId="87" applyNumberFormat="0" applyBorder="0" applyAlignment="0" applyProtection="0"/>
    <xf numFmtId="10" fontId="46" fillId="3" borderId="63" applyNumberFormat="0" applyBorder="0" applyAlignment="0" applyProtection="0"/>
    <xf numFmtId="0" fontId="4" fillId="0" borderId="87">
      <alignment horizontal="distributed" vertical="center" wrapText="1"/>
    </xf>
    <xf numFmtId="0" fontId="47" fillId="0" borderId="50">
      <alignment horizontal="left" vertical="center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" fillId="0" borderId="63">
      <alignment horizontal="distributed" vertical="center" wrapText="1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0" fontId="46" fillId="3" borderId="75" applyNumberFormat="0" applyBorder="0" applyAlignment="0" applyProtection="0"/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0" fontId="46" fillId="3" borderId="75" applyNumberFormat="0" applyBorder="0" applyAlignment="0" applyProtection="0"/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27" fillId="13" borderId="65" applyNumberFormat="0" applyAlignment="0" applyProtection="0">
      <alignment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0" fontId="46" fillId="3" borderId="75" applyNumberFormat="0" applyBorder="0" applyAlignment="0" applyProtection="0"/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92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" fillId="0" borderId="21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25" fillId="0" borderId="64" applyNumberFormat="0" applyFill="0" applyAlignment="0" applyProtection="0">
      <alignment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19" fillId="0" borderId="0"/>
    <xf numFmtId="10" fontId="46" fillId="3" borderId="21" applyNumberFormat="0" applyBorder="0" applyAlignment="0" applyProtection="0"/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0" fontId="4" fillId="0" borderId="63">
      <alignment horizontal="distributed" vertical="center" wrapText="1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" fillId="0" borderId="63">
      <alignment horizontal="distributed" vertical="center" wrapText="1"/>
    </xf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0" fontId="46" fillId="3" borderId="63" applyNumberFormat="0" applyBorder="0" applyAlignment="0" applyProtection="0"/>
    <xf numFmtId="0" fontId="47" fillId="0" borderId="5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92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0" fontId="46" fillId="3" borderId="87" applyNumberFormat="0" applyBorder="0" applyAlignment="0" applyProtection="0"/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2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75">
      <alignment horizontal="distributed" vertical="center" wrapText="1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27" fillId="13" borderId="71" applyNumberFormat="0" applyAlignment="0" applyProtection="0">
      <alignment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6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68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92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80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92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92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92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7" fillId="0" borderId="74">
      <alignment horizontal="left" vertical="center"/>
    </xf>
    <xf numFmtId="1" fontId="4" fillId="0" borderId="63">
      <alignment vertical="center"/>
      <protection locked="0"/>
    </xf>
    <xf numFmtId="178" fontId="4" fillId="0" borderId="63">
      <alignment vertical="center"/>
      <protection locked="0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36" fillId="41" borderId="84" applyNumberFormat="0" applyAlignment="0" applyProtection="0">
      <alignment vertical="center"/>
    </xf>
    <xf numFmtId="1" fontId="4" fillId="0" borderId="87">
      <alignment vertical="center"/>
      <protection locked="0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178" fontId="4" fillId="0" borderId="87">
      <alignment vertical="center"/>
      <protection locked="0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19" fillId="51" borderId="85" applyNumberFormat="0" applyFont="0" applyAlignment="0" applyProtection="0">
      <alignment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19" fillId="51" borderId="85" applyNumberFormat="0" applyFont="0" applyAlignment="0" applyProtection="0">
      <alignment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25" fillId="0" borderId="70" applyNumberFormat="0" applyFill="0" applyAlignment="0" applyProtection="0">
      <alignment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7" fillId="0" borderId="68">
      <alignment horizontal="left" vertical="center"/>
    </xf>
    <xf numFmtId="0" fontId="25" fillId="0" borderId="70" applyNumberFormat="0" applyFill="0" applyAlignment="0" applyProtection="0">
      <alignment vertical="center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178" fontId="4" fillId="0" borderId="21">
      <alignment vertical="center"/>
      <protection locked="0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178" fontId="4" fillId="0" borderId="21">
      <alignment vertical="center"/>
      <protection locked="0"/>
    </xf>
    <xf numFmtId="0" fontId="47" fillId="0" borderId="62">
      <alignment horizontal="left" vertical="center"/>
    </xf>
    <xf numFmtId="0" fontId="27" fillId="13" borderId="65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178" fontId="4" fillId="0" borderId="21">
      <alignment vertical="center"/>
      <protection locked="0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37" fillId="41" borderId="83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25" fillId="0" borderId="64" applyNumberFormat="0" applyFill="0" applyAlignment="0" applyProtection="0">
      <alignment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" fillId="0" borderId="81">
      <alignment horizontal="distributed" vertical="center" wrapText="1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19" fillId="0" borderId="0"/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19" fillId="51" borderId="67" applyNumberFormat="0" applyFont="0" applyAlignment="0" applyProtection="0">
      <alignment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27" fillId="13" borderId="83" applyNumberFormat="0" applyAlignment="0" applyProtection="0">
      <alignment vertical="center"/>
    </xf>
    <xf numFmtId="0" fontId="47" fillId="0" borderId="62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1" fontId="4" fillId="0" borderId="21">
      <alignment vertical="center"/>
      <protection locked="0"/>
    </xf>
    <xf numFmtId="0" fontId="47" fillId="0" borderId="62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27" fillId="13" borderId="71" applyNumberFormat="0" applyAlignment="0" applyProtection="0">
      <alignment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7" fillId="0" borderId="68">
      <alignment horizontal="left" vertical="center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7" fillId="0" borderId="68">
      <alignment horizontal="left" vertical="center"/>
    </xf>
    <xf numFmtId="0" fontId="36" fillId="41" borderId="78" applyNumberFormat="0" applyAlignment="0" applyProtection="0">
      <alignment vertical="center"/>
    </xf>
    <xf numFmtId="0" fontId="37" fillId="41" borderId="77" applyNumberFormat="0" applyAlignment="0" applyProtection="0">
      <alignment vertical="center"/>
    </xf>
    <xf numFmtId="0" fontId="47" fillId="0" borderId="68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10" fontId="46" fillId="3" borderId="21" applyNumberFormat="0" applyBorder="0" applyAlignment="0" applyProtection="0"/>
    <xf numFmtId="0" fontId="19" fillId="51" borderId="67" applyNumberFormat="0" applyFont="0" applyAlignment="0" applyProtection="0">
      <alignment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" fillId="0" borderId="21">
      <alignment horizontal="distributed" vertical="center" wrapText="1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1" fontId="4" fillId="0" borderId="21">
      <alignment vertical="center"/>
      <protection locked="0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19" fillId="0" borderId="0"/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36" fillId="41" borderId="72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178" fontId="4" fillId="0" borderId="75">
      <alignment vertical="center"/>
      <protection locked="0"/>
    </xf>
    <xf numFmtId="178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1" fontId="4" fillId="0" borderId="75">
      <alignment vertical="center"/>
      <protection locked="0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178" fontId="4" fillId="0" borderId="21">
      <alignment vertical="center"/>
      <protection locked="0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" fontId="4" fillId="0" borderId="21">
      <alignment vertical="center"/>
      <protection locked="0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0" fontId="47" fillId="0" borderId="74">
      <alignment horizontal="left" vertical="center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19" fillId="51" borderId="73" applyNumberFormat="0" applyFont="0" applyAlignment="0" applyProtection="0">
      <alignment vertical="center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37" fillId="41" borderId="71" applyNumberFormat="0" applyAlignment="0" applyProtection="0">
      <alignment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10" fontId="46" fillId="3" borderId="75" applyNumberFormat="0" applyBorder="0" applyAlignment="0" applyProtection="0"/>
    <xf numFmtId="0" fontId="36" fillId="41" borderId="66" applyNumberFormat="0" applyAlignment="0" applyProtection="0">
      <alignment vertical="center"/>
    </xf>
    <xf numFmtId="0" fontId="36" fillId="41" borderId="72" applyNumberFormat="0" applyAlignment="0" applyProtection="0">
      <alignment vertical="center"/>
    </xf>
    <xf numFmtId="0" fontId="37" fillId="41" borderId="83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10" fontId="46" fillId="3" borderId="21" applyNumberFormat="0" applyBorder="0" applyAlignment="0" applyProtection="0"/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27" fillId="13" borderId="89" applyNumberFormat="0" applyAlignment="0" applyProtection="0">
      <alignment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81">
      <alignment vertical="center"/>
      <protection locked="0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19" fillId="51" borderId="79" applyNumberFormat="0" applyFont="0" applyAlignment="0" applyProtection="0">
      <alignment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178" fontId="4" fillId="0" borderId="21">
      <alignment vertical="center"/>
      <protection locked="0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" fillId="0" borderId="87">
      <alignment horizontal="distributed" vertical="center" wrapText="1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4" fillId="0" borderId="87">
      <alignment horizontal="distributed" vertical="center" wrapText="1"/>
    </xf>
    <xf numFmtId="10" fontId="46" fillId="3" borderId="75" applyNumberFormat="0" applyBorder="0" applyAlignment="0" applyProtection="0"/>
    <xf numFmtId="0" fontId="25" fillId="0" borderId="82" applyNumberFormat="0" applyFill="0" applyAlignment="0" applyProtection="0">
      <alignment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" fillId="0" borderId="87">
      <alignment horizontal="distributed" vertical="center" wrapText="1"/>
    </xf>
    <xf numFmtId="0" fontId="47" fillId="0" borderId="62">
      <alignment horizontal="left" vertical="center"/>
    </xf>
    <xf numFmtId="0" fontId="47" fillId="0" borderId="4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10" fontId="46" fillId="3" borderId="75" applyNumberFormat="0" applyBorder="0" applyAlignment="0" applyProtection="0"/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1" fontId="4" fillId="0" borderId="21">
      <alignment vertical="center"/>
      <protection locked="0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0" fontId="47" fillId="0" borderId="74">
      <alignment horizontal="left" vertical="center"/>
    </xf>
    <xf numFmtId="178" fontId="4" fillId="0" borderId="75">
      <alignment vertical="center"/>
      <protection locked="0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19" fillId="51" borderId="79" applyNumberFormat="0" applyFont="0" applyAlignment="0" applyProtection="0">
      <alignment vertical="center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78" fontId="4" fillId="0" borderId="21">
      <alignment vertical="center"/>
      <protection locked="0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1" fontId="4" fillId="0" borderId="21">
      <alignment vertical="center"/>
      <protection locked="0"/>
    </xf>
    <xf numFmtId="10" fontId="46" fillId="3" borderId="21" applyNumberFormat="0" applyBorder="0" applyAlignment="0" applyProtection="0"/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10" fontId="46" fillId="3" borderId="75" applyNumberFormat="0" applyBorder="0" applyAlignment="0" applyProtection="0"/>
    <xf numFmtId="10" fontId="46" fillId="3" borderId="21" applyNumberFormat="0" applyBorder="0" applyAlignment="0" applyProtection="0"/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0" fontId="47" fillId="0" borderId="68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19" fillId="51" borderId="79" applyNumberFormat="0" applyFont="0" applyAlignment="0" applyProtection="0">
      <alignment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1" fontId="4" fillId="0" borderId="75">
      <alignment vertical="center"/>
      <protection locked="0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" fontId="4" fillId="0" borderId="75">
      <alignment vertical="center"/>
      <protection locked="0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68">
      <alignment horizontal="left" vertical="center"/>
    </xf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0" fontId="47" fillId="0" borderId="74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68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19" fillId="0" borderId="0"/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36" fillId="41" borderId="72" applyNumberFormat="0" applyAlignment="0" applyProtection="0">
      <alignment vertical="center"/>
    </xf>
    <xf numFmtId="0" fontId="47" fillId="0" borderId="80">
      <alignment horizontal="left" vertical="center"/>
    </xf>
    <xf numFmtId="0" fontId="37" fillId="41" borderId="89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19" fillId="51" borderId="79" applyNumberFormat="0" applyFont="0" applyAlignment="0" applyProtection="0">
      <alignment vertical="center"/>
    </xf>
    <xf numFmtId="1" fontId="4" fillId="0" borderId="75">
      <alignment vertical="center"/>
      <protection locked="0"/>
    </xf>
    <xf numFmtId="10" fontId="46" fillId="3" borderId="75" applyNumberFormat="0" applyBorder="0" applyAlignment="0" applyProtection="0"/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0" fontId="4" fillId="0" borderId="87">
      <alignment horizontal="distributed" vertical="center" wrapText="1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0" fontId="47" fillId="0" borderId="80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80">
      <alignment horizontal="left" vertical="center"/>
    </xf>
    <xf numFmtId="0" fontId="4" fillId="0" borderId="87">
      <alignment horizontal="distributed" vertical="center" wrapText="1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10" fontId="46" fillId="3" borderId="87" applyNumberFormat="0" applyBorder="0" applyAlignment="0" applyProtection="0"/>
    <xf numFmtId="178" fontId="4" fillId="0" borderId="75">
      <alignment vertical="center"/>
      <protection locked="0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10" fontId="46" fillId="3" borderId="75" applyNumberFormat="0" applyBorder="0" applyAlignment="0" applyProtection="0"/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7" fillId="0" borderId="68">
      <alignment horizontal="left" vertical="center"/>
    </xf>
    <xf numFmtId="0" fontId="19" fillId="51" borderId="67" applyNumberFormat="0" applyFont="0" applyAlignment="0" applyProtection="0">
      <alignment vertical="center"/>
    </xf>
    <xf numFmtId="178" fontId="4" fillId="0" borderId="75">
      <alignment vertical="center"/>
      <protection locked="0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10" fontId="46" fillId="3" borderId="87" applyNumberFormat="0" applyBorder="0" applyAlignment="0" applyProtection="0"/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68">
      <alignment horizontal="left" vertical="center"/>
    </xf>
    <xf numFmtId="0" fontId="4" fillId="0" borderId="75">
      <alignment horizontal="distributed" vertical="center" wrapText="1"/>
    </xf>
    <xf numFmtId="10" fontId="46" fillId="3" borderId="87" applyNumberFormat="0" applyBorder="0" applyAlignment="0" applyProtection="0"/>
    <xf numFmtId="0" fontId="47" fillId="0" borderId="68">
      <alignment horizontal="left" vertical="center"/>
    </xf>
    <xf numFmtId="0" fontId="4" fillId="0" borderId="75">
      <alignment horizontal="distributed" vertical="center" wrapText="1"/>
    </xf>
    <xf numFmtId="0" fontId="47" fillId="0" borderId="92">
      <alignment horizontal="left" vertical="center"/>
    </xf>
    <xf numFmtId="10" fontId="46" fillId="3" borderId="87" applyNumberFormat="0" applyBorder="0" applyAlignment="0" applyProtection="0"/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10" fontId="46" fillId="3" borderId="87" applyNumberFormat="0" applyBorder="0" applyAlignment="0" applyProtection="0"/>
    <xf numFmtId="1" fontId="4" fillId="0" borderId="75">
      <alignment vertical="center"/>
      <protection locked="0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74">
      <alignment horizontal="left" vertical="center"/>
    </xf>
    <xf numFmtId="1" fontId="4" fillId="0" borderId="75">
      <alignment vertical="center"/>
      <protection locked="0"/>
    </xf>
    <xf numFmtId="0" fontId="4" fillId="0" borderId="75">
      <alignment horizontal="distributed" vertical="center" wrapText="1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0" fontId="4" fillId="0" borderId="75">
      <alignment horizontal="distributed" vertical="center" wrapText="1"/>
    </xf>
    <xf numFmtId="0" fontId="25" fillId="0" borderId="88" applyNumberFormat="0" applyFill="0" applyAlignment="0" applyProtection="0">
      <alignment vertical="center"/>
    </xf>
    <xf numFmtId="1" fontId="4" fillId="0" borderId="75">
      <alignment vertical="center"/>
      <protection locked="0"/>
    </xf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0" fontId="47" fillId="0" borderId="92">
      <alignment horizontal="left" vertical="center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37" fillId="41" borderId="89" applyNumberFormat="0" applyAlignment="0" applyProtection="0">
      <alignment vertical="center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0" fontId="19" fillId="0" borderId="0"/>
    <xf numFmtId="0" fontId="47" fillId="0" borderId="80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10" fontId="46" fillId="3" borderId="87" applyNumberFormat="0" applyBorder="0" applyAlignment="0" applyProtection="0"/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36" fillId="41" borderId="78" applyNumberFormat="0" applyAlignment="0" applyProtection="0">
      <alignment vertical="center"/>
    </xf>
    <xf numFmtId="0" fontId="47" fillId="0" borderId="86">
      <alignment horizontal="left" vertical="center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19" fillId="0" borderId="0"/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62">
      <alignment horizontal="left" vertical="center"/>
    </xf>
    <xf numFmtId="0" fontId="19" fillId="0" borderId="0"/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36" fillId="41" borderId="84" applyNumberFormat="0" applyAlignment="0" applyProtection="0">
      <alignment vertical="center"/>
    </xf>
    <xf numFmtId="0" fontId="47" fillId="0" borderId="92">
      <alignment horizontal="left" vertical="center"/>
    </xf>
    <xf numFmtId="0" fontId="37" fillId="41" borderId="83" applyNumberFormat="0" applyAlignment="0" applyProtection="0">
      <alignment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10" fontId="46" fillId="3" borderId="75" applyNumberFormat="0" applyBorder="0" applyAlignment="0" applyProtection="0"/>
    <xf numFmtId="0" fontId="47" fillId="0" borderId="74">
      <alignment horizontal="left" vertical="center"/>
    </xf>
    <xf numFmtId="0" fontId="47" fillId="0" borderId="62">
      <alignment horizontal="left" vertical="center"/>
    </xf>
    <xf numFmtId="10" fontId="46" fillId="3" borderId="21" applyNumberFormat="0" applyBorder="0" applyAlignment="0" applyProtection="0"/>
    <xf numFmtId="0" fontId="4" fillId="0" borderId="87">
      <alignment horizontal="distributed" vertical="center" wrapText="1"/>
    </xf>
    <xf numFmtId="0" fontId="19" fillId="51" borderId="67" applyNumberFormat="0" applyFont="0" applyAlignment="0" applyProtection="0">
      <alignment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62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0" fontId="47" fillId="0" borderId="86">
      <alignment horizontal="left" vertical="center"/>
    </xf>
    <xf numFmtId="0" fontId="47" fillId="0" borderId="68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1" fontId="4" fillId="0" borderId="75">
      <alignment vertical="center"/>
      <protection locked="0"/>
    </xf>
    <xf numFmtId="0" fontId="47" fillId="0" borderId="86">
      <alignment horizontal="left" vertical="center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178" fontId="4" fillId="0" borderId="75">
      <alignment vertical="center"/>
      <protection locked="0"/>
    </xf>
    <xf numFmtId="0" fontId="19" fillId="0" borderId="0"/>
    <xf numFmtId="0" fontId="47" fillId="0" borderId="80">
      <alignment horizontal="left" vertical="center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1" fontId="4" fillId="0" borderId="75">
      <alignment vertical="center"/>
      <protection locked="0"/>
    </xf>
    <xf numFmtId="1" fontId="4" fillId="0" borderId="75">
      <alignment vertical="center"/>
      <protection locked="0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10" fontId="46" fillId="3" borderId="75" applyNumberFormat="0" applyBorder="0" applyAlignment="0" applyProtection="0"/>
    <xf numFmtId="178" fontId="4" fillId="0" borderId="75">
      <alignment vertical="center"/>
      <protection locked="0"/>
    </xf>
    <xf numFmtId="0" fontId="36" fillId="41" borderId="84" applyNumberFormat="0" applyAlignment="0" applyProtection="0">
      <alignment vertical="center"/>
    </xf>
    <xf numFmtId="0" fontId="47" fillId="0" borderId="86">
      <alignment horizontal="left" vertical="center"/>
    </xf>
    <xf numFmtId="0" fontId="37" fillId="41" borderId="77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68">
      <alignment horizontal="left" vertical="center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78" fontId="4" fillId="0" borderId="75">
      <alignment vertical="center"/>
      <protection locked="0"/>
    </xf>
    <xf numFmtId="0" fontId="47" fillId="0" borderId="68">
      <alignment horizontal="left" vertical="center"/>
    </xf>
    <xf numFmtId="178" fontId="4" fillId="0" borderId="75">
      <alignment vertical="center"/>
      <protection locked="0"/>
    </xf>
    <xf numFmtId="10" fontId="46" fillId="3" borderId="87" applyNumberFormat="0" applyBorder="0" applyAlignment="0" applyProtection="0"/>
    <xf numFmtId="10" fontId="46" fillId="3" borderId="21" applyNumberFormat="0" applyBorder="0" applyAlignment="0" applyProtection="0"/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10" fontId="46" fillId="3" borderId="75" applyNumberFormat="0" applyBorder="0" applyAlignment="0" applyProtection="0"/>
    <xf numFmtId="10" fontId="46" fillId="3" borderId="87" applyNumberFormat="0" applyBorder="0" applyAlignment="0" applyProtection="0"/>
    <xf numFmtId="1" fontId="4" fillId="0" borderId="75">
      <alignment vertical="center"/>
      <protection locked="0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0" fontId="47" fillId="0" borderId="92">
      <alignment horizontal="left" vertical="center"/>
    </xf>
    <xf numFmtId="0" fontId="47" fillId="0" borderId="68">
      <alignment horizontal="left" vertical="center"/>
    </xf>
    <xf numFmtId="1" fontId="4" fillId="0" borderId="75">
      <alignment vertical="center"/>
      <protection locked="0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7" fillId="0" borderId="92">
      <alignment horizontal="left" vertical="center"/>
    </xf>
    <xf numFmtId="10" fontId="46" fillId="3" borderId="75" applyNumberFormat="0" applyBorder="0" applyAlignment="0" applyProtection="0"/>
    <xf numFmtId="0" fontId="4" fillId="0" borderId="87">
      <alignment horizontal="distributed" vertical="center" wrapText="1"/>
    </xf>
    <xf numFmtId="10" fontId="46" fillId="3" borderId="75" applyNumberFormat="0" applyBorder="0" applyAlignment="0" applyProtection="0"/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80">
      <alignment horizontal="left" vertical="center"/>
    </xf>
    <xf numFmtId="10" fontId="46" fillId="3" borderId="75" applyNumberFormat="0" applyBorder="0" applyAlignment="0" applyProtection="0"/>
    <xf numFmtId="0" fontId="4" fillId="0" borderId="87">
      <alignment horizontal="distributed" vertical="center" wrapText="1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10" fontId="46" fillId="3" borderId="87" applyNumberFormat="0" applyBorder="0" applyAlignment="0" applyProtection="0"/>
    <xf numFmtId="0" fontId="47" fillId="0" borderId="62">
      <alignment horizontal="left" vertical="center"/>
    </xf>
    <xf numFmtId="0" fontId="27" fillId="13" borderId="89" applyNumberFormat="0" applyAlignment="0" applyProtection="0">
      <alignment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1" fontId="4" fillId="0" borderId="75">
      <alignment vertical="center"/>
      <protection locked="0"/>
    </xf>
    <xf numFmtId="0" fontId="4" fillId="0" borderId="87">
      <alignment horizontal="distributed" vertical="center" wrapText="1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27" fillId="13" borderId="59" applyNumberFormat="0" applyAlignment="0" applyProtection="0">
      <alignment vertical="center"/>
    </xf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10" fontId="46" fillId="3" borderId="87" applyNumberFormat="0" applyBorder="0" applyAlignment="0" applyProtection="0"/>
    <xf numFmtId="0" fontId="4" fillId="0" borderId="75">
      <alignment horizontal="distributed" vertical="center" wrapText="1"/>
    </xf>
    <xf numFmtId="0" fontId="47" fillId="0" borderId="92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178" fontId="4" fillId="0" borderId="75">
      <alignment vertical="center"/>
      <protection locked="0"/>
    </xf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7" fillId="0" borderId="92">
      <alignment horizontal="left" vertical="center"/>
    </xf>
    <xf numFmtId="10" fontId="46" fillId="3" borderId="75" applyNumberFormat="0" applyBorder="0" applyAlignment="0" applyProtection="0"/>
    <xf numFmtId="0" fontId="19" fillId="51" borderId="61" applyNumberFormat="0" applyFont="0" applyAlignment="0" applyProtection="0">
      <alignment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0" fontId="19" fillId="51" borderId="61" applyNumberFormat="0" applyFont="0" applyAlignment="0" applyProtection="0">
      <alignment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10" fontId="46" fillId="3" borderId="87" applyNumberFormat="0" applyBorder="0" applyAlignment="0" applyProtection="0"/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178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78" fontId="4" fillId="0" borderId="75">
      <alignment vertical="center"/>
      <protection locked="0"/>
    </xf>
    <xf numFmtId="10" fontId="46" fillId="3" borderId="87" applyNumberFormat="0" applyBorder="0" applyAlignment="0" applyProtection="0"/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0" fontId="25" fillId="0" borderId="82" applyNumberFormat="0" applyFill="0" applyAlignment="0" applyProtection="0">
      <alignment vertical="center"/>
    </xf>
    <xf numFmtId="1" fontId="4" fillId="0" borderId="75">
      <alignment vertical="center"/>
      <protection locked="0"/>
    </xf>
    <xf numFmtId="0" fontId="37" fillId="41" borderId="83" applyNumberFormat="0" applyAlignment="0" applyProtection="0">
      <alignment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1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0" fontId="4" fillId="0" borderId="87">
      <alignment horizontal="distributed" vertical="center" wrapText="1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0" fontId="4" fillId="0" borderId="87">
      <alignment horizontal="distributed" vertical="center" wrapText="1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10" fontId="46" fillId="3" borderId="87" applyNumberFormat="0" applyBorder="0" applyAlignment="0" applyProtection="0"/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7" fillId="0" borderId="9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92">
      <alignment horizontal="left" vertical="center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80">
      <alignment horizontal="left" vertical="center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7" fillId="0" borderId="9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0" fontId="36" fillId="41" borderId="78" applyNumberFormat="0" applyAlignment="0" applyProtection="0">
      <alignment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37" fillId="41" borderId="77" applyNumberFormat="0" applyAlignment="0" applyProtection="0">
      <alignment vertical="center"/>
    </xf>
    <xf numFmtId="0" fontId="47" fillId="0" borderId="62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10" fontId="46" fillId="3" borderId="75" applyNumberFormat="0" applyBorder="0" applyAlignment="0" applyProtection="0"/>
    <xf numFmtId="0" fontId="47" fillId="0" borderId="86">
      <alignment horizontal="left" vertical="center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0" fontId="4" fillId="0" borderId="75">
      <alignment horizontal="distributed" vertical="center" wrapText="1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0" fontId="46" fillId="3" borderId="87" applyNumberFormat="0" applyBorder="0" applyAlignment="0" applyProtection="0"/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0" fontId="46" fillId="3" borderId="87" applyNumberFormat="0" applyBorder="0" applyAlignment="0" applyProtection="0"/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27" fillId="13" borderId="77" applyNumberFormat="0" applyAlignment="0" applyProtection="0">
      <alignment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0" fontId="46" fillId="3" borderId="87" applyNumberFormat="0" applyBorder="0" applyAlignment="0" applyProtection="0"/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" fillId="0" borderId="21">
      <alignment horizontal="distributed" vertical="center" wrapText="1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25" fillId="0" borderId="76" applyNumberFormat="0" applyFill="0" applyAlignment="0" applyProtection="0">
      <alignment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19" fillId="0" borderId="0"/>
    <xf numFmtId="10" fontId="46" fillId="3" borderId="21" applyNumberFormat="0" applyBorder="0" applyAlignment="0" applyProtection="0"/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0" fontId="4" fillId="0" borderId="75">
      <alignment horizontal="distributed" vertical="center" wrapText="1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" fillId="0" borderId="75">
      <alignment horizontal="distributed" vertical="center" wrapText="1"/>
    </xf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0" fontId="46" fillId="3" borderId="75" applyNumberFormat="0" applyBorder="0" applyAlignment="0" applyProtection="0"/>
    <xf numFmtId="0" fontId="47" fillId="0" borderId="62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74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" fillId="0" borderId="87">
      <alignment horizontal="distributed" vertical="center" wrapText="1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27" fillId="13" borderId="83" applyNumberFormat="0" applyAlignment="0" applyProtection="0">
      <alignment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0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92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1" fontId="4" fillId="0" borderId="75">
      <alignment vertical="center"/>
      <protection locked="0"/>
    </xf>
    <xf numFmtId="178" fontId="4" fillId="0" borderId="75">
      <alignment vertical="center"/>
      <protection locked="0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25" fillId="0" borderId="82" applyNumberFormat="0" applyFill="0" applyAlignment="0" applyProtection="0">
      <alignment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178" fontId="4" fillId="0" borderId="21">
      <alignment vertical="center"/>
      <protection locked="0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178" fontId="4" fillId="0" borderId="21">
      <alignment vertical="center"/>
      <protection locked="0"/>
    </xf>
    <xf numFmtId="0" fontId="47" fillId="0" borderId="74">
      <alignment horizontal="left" vertical="center"/>
    </xf>
    <xf numFmtId="0" fontId="27" fillId="13" borderId="77" applyNumberFormat="0" applyAlignment="0" applyProtection="0">
      <alignment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178" fontId="4" fillId="0" borderId="21">
      <alignment vertical="center"/>
      <protection locked="0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25" fillId="0" borderId="76" applyNumberFormat="0" applyFill="0" applyAlignment="0" applyProtection="0">
      <alignment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" fillId="0" borderId="93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19" fillId="0" borderId="0"/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19" fillId="51" borderId="79" applyNumberFormat="0" applyFont="0" applyAlignment="0" applyProtection="0">
      <alignment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92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" fontId="4" fillId="0" borderId="21">
      <alignment vertical="center"/>
      <protection locked="0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27" fillId="13" borderId="83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1" fontId="4" fillId="0" borderId="87">
      <alignment vertical="center"/>
      <protection locked="0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0" fontId="47" fillId="0" borderId="80">
      <alignment horizontal="left" vertical="center"/>
    </xf>
    <xf numFmtId="0" fontId="19" fillId="51" borderId="85" applyNumberFormat="0" applyFont="0" applyAlignment="0" applyProtection="0">
      <alignment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7" fillId="0" borderId="80">
      <alignment horizontal="left" vertical="center"/>
    </xf>
    <xf numFmtId="0" fontId="36" fillId="41" borderId="90" applyNumberFormat="0" applyAlignment="0" applyProtection="0">
      <alignment vertical="center"/>
    </xf>
    <xf numFmtId="0" fontId="47" fillId="0" borderId="80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10" fontId="46" fillId="3" borderId="21" applyNumberFormat="0" applyBorder="0" applyAlignment="0" applyProtection="0"/>
    <xf numFmtId="0" fontId="19" fillId="51" borderId="79" applyNumberFormat="0" applyFont="0" applyAlignment="0" applyProtection="0">
      <alignment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1" fontId="4" fillId="0" borderId="21">
      <alignment vertical="center"/>
      <protection locked="0"/>
    </xf>
    <xf numFmtId="0" fontId="47" fillId="0" borderId="92">
      <alignment horizontal="left"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19" fillId="0" borderId="0"/>
    <xf numFmtId="0" fontId="4" fillId="0" borderId="87">
      <alignment horizontal="distributed" vertical="center" wrapText="1"/>
    </xf>
    <xf numFmtId="0" fontId="36" fillId="41" borderId="84" applyNumberFormat="0" applyAlignment="0" applyProtection="0">
      <alignment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7" fillId="0" borderId="80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0" fontId="47" fillId="0" borderId="92">
      <alignment horizontal="left" vertical="center"/>
    </xf>
    <xf numFmtId="10" fontId="46" fillId="3" borderId="87" applyNumberFormat="0" applyBorder="0" applyAlignment="0" applyProtection="0"/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178" fontId="4" fillId="0" borderId="87">
      <alignment vertical="center"/>
      <protection locked="0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1" fontId="4" fillId="0" borderId="21">
      <alignment vertical="center"/>
      <protection locked="0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0" fontId="47" fillId="0" borderId="86">
      <alignment horizontal="left" vertical="center"/>
    </xf>
    <xf numFmtId="178" fontId="4" fillId="0" borderId="87">
      <alignment vertical="center"/>
      <protection locked="0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19" fillId="51" borderId="85" applyNumberFormat="0" applyFont="0" applyAlignment="0" applyProtection="0">
      <alignment vertical="center"/>
    </xf>
    <xf numFmtId="1" fontId="4" fillId="0" borderId="87">
      <alignment vertical="center"/>
      <protection locked="0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178" fontId="4" fillId="0" borderId="87">
      <alignment vertical="center"/>
      <protection locked="0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0" fontId="36" fillId="41" borderId="78" applyNumberFormat="0" applyAlignment="0" applyProtection="0">
      <alignment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10" fontId="46" fillId="3" borderId="21" applyNumberFormat="0" applyBorder="0" applyAlignment="0" applyProtection="0"/>
    <xf numFmtId="0" fontId="19" fillId="51" borderId="85" applyNumberFormat="0" applyFont="0" applyAlignment="0" applyProtection="0">
      <alignment vertical="center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178" fontId="4" fillId="0" borderId="87">
      <alignment vertical="center"/>
      <protection locked="0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1" fontId="4" fillId="0" borderId="87">
      <alignment vertical="center"/>
      <protection locked="0"/>
    </xf>
    <xf numFmtId="1" fontId="4" fillId="0" borderId="93">
      <alignment vertical="center"/>
      <protection locked="0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0" fontId="47" fillId="0" borderId="92">
      <alignment horizontal="left" vertical="center"/>
    </xf>
    <xf numFmtId="0" fontId="19" fillId="51" borderId="91" applyNumberFormat="0" applyFont="0" applyAlignment="0" applyProtection="0">
      <alignment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7" fillId="0" borderId="80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7" fillId="0" borderId="44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19" fillId="51" borderId="85" applyNumberFormat="0" applyFont="0" applyAlignment="0" applyProtection="0">
      <alignment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47" fillId="0" borderId="86">
      <alignment horizontal="left" vertical="center"/>
    </xf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1" fontId="4" fillId="0" borderId="21">
      <alignment vertical="center"/>
      <protection locked="0"/>
    </xf>
    <xf numFmtId="178" fontId="4" fillId="0" borderId="87">
      <alignment vertical="center"/>
      <protection locked="0"/>
    </xf>
    <xf numFmtId="0" fontId="47" fillId="0" borderId="86">
      <alignment horizontal="left" vertical="center"/>
    </xf>
    <xf numFmtId="178" fontId="4" fillId="0" borderId="87">
      <alignment vertical="center"/>
      <protection locked="0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19" fillId="51" borderId="91" applyNumberFormat="0" applyFont="0" applyAlignment="0" applyProtection="0">
      <alignment vertical="center"/>
    </xf>
    <xf numFmtId="178" fontId="4" fillId="0" borderId="87">
      <alignment vertical="center"/>
      <protection locked="0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0" fontId="4" fillId="0" borderId="87">
      <alignment horizontal="distributed" vertical="center" wrapText="1"/>
    </xf>
    <xf numFmtId="0" fontId="47" fillId="0" borderId="80">
      <alignment horizontal="left" vertical="center"/>
    </xf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178" fontId="4" fillId="0" borderId="87">
      <alignment vertical="center"/>
      <protection locked="0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1" fontId="4" fillId="0" borderId="87">
      <alignment vertical="center"/>
      <protection locked="0"/>
    </xf>
    <xf numFmtId="10" fontId="46" fillId="3" borderId="87" applyNumberFormat="0" applyBorder="0" applyAlignment="0" applyProtection="0"/>
    <xf numFmtId="1" fontId="4" fillId="0" borderId="87">
      <alignment vertical="center"/>
      <protection locked="0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19" fillId="51" borderId="91" applyNumberFormat="0" applyFont="0" applyAlignment="0" applyProtection="0">
      <alignment vertical="center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0" fontId="47" fillId="0" borderId="86">
      <alignment horizontal="left" vertical="center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0" fontId="4" fillId="0" borderId="87">
      <alignment horizontal="distributed" vertical="center" wrapText="1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19" fillId="51" borderId="85" applyNumberFormat="0" applyFont="0" applyAlignment="0" applyProtection="0">
      <alignment vertical="center"/>
    </xf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7" fillId="0" borderId="86">
      <alignment horizontal="left" vertical="center"/>
    </xf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7" fillId="0" borderId="86">
      <alignment horizontal="left" vertical="center"/>
    </xf>
    <xf numFmtId="0" fontId="47" fillId="0" borderId="92">
      <alignment horizontal="left" vertical="center"/>
    </xf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19" fillId="51" borderId="91" applyNumberFormat="0" applyFont="0" applyAlignment="0" applyProtection="0">
      <alignment vertical="center"/>
    </xf>
    <xf numFmtId="1" fontId="4" fillId="0" borderId="87">
      <alignment vertical="center"/>
      <protection locked="0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178" fontId="4" fillId="0" borderId="87">
      <alignment vertical="center"/>
      <protection locked="0"/>
    </xf>
    <xf numFmtId="10" fontId="46" fillId="3" borderId="87" applyNumberFormat="0" applyBorder="0" applyAlignment="0" applyProtection="0"/>
    <xf numFmtId="0" fontId="47" fillId="0" borderId="80">
      <alignment horizontal="left" vertical="center"/>
    </xf>
    <xf numFmtId="0" fontId="19" fillId="51" borderId="79" applyNumberFormat="0" applyFont="0" applyAlignment="0" applyProtection="0">
      <alignment vertical="center"/>
    </xf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0" fontId="4" fillId="0" borderId="87">
      <alignment horizontal="distributed" vertical="center" wrapText="1"/>
    </xf>
    <xf numFmtId="0" fontId="47" fillId="0" borderId="80">
      <alignment horizontal="left" vertical="center"/>
    </xf>
    <xf numFmtId="0" fontId="4" fillId="0" borderId="87">
      <alignment horizontal="distributed" vertical="center" wrapText="1"/>
    </xf>
    <xf numFmtId="0" fontId="47" fillId="0" borderId="80">
      <alignment horizontal="left" vertical="center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1" fontId="4" fillId="0" borderId="87">
      <alignment vertical="center"/>
      <protection locked="0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1" fontId="4" fillId="0" borderId="87">
      <alignment vertical="center"/>
      <protection locked="0"/>
    </xf>
    <xf numFmtId="0" fontId="4" fillId="0" borderId="87">
      <alignment horizontal="distributed" vertical="center" wrapText="1"/>
    </xf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1" fontId="4" fillId="0" borderId="87">
      <alignment vertical="center"/>
      <protection locked="0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92">
      <alignment horizontal="left" vertical="center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0" fontId="47" fillId="0" borderId="92">
      <alignment horizontal="left" vertical="center"/>
    </xf>
    <xf numFmtId="178" fontId="4" fillId="0" borderId="87">
      <alignment vertical="center"/>
      <protection locked="0"/>
    </xf>
    <xf numFmtId="0" fontId="19" fillId="51" borderId="85" applyNumberFormat="0" applyFont="0" applyAlignment="0" applyProtection="0">
      <alignment vertical="center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0" fontId="46" fillId="3" borderId="87" applyNumberFormat="0" applyBorder="0" applyAlignment="0" applyProtection="0"/>
    <xf numFmtId="0" fontId="47" fillId="0" borderId="92">
      <alignment horizontal="left" vertical="center"/>
    </xf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0" fontId="47" fillId="0" borderId="86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7" fillId="0" borderId="86">
      <alignment horizontal="left" vertical="center"/>
    </xf>
    <xf numFmtId="0" fontId="19" fillId="0" borderId="0"/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7" fillId="0" borderId="80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7" fillId="0" borderId="74">
      <alignment horizontal="left" vertical="center"/>
    </xf>
    <xf numFmtId="0" fontId="19" fillId="51" borderId="79" applyNumberFormat="0" applyFont="0" applyAlignment="0" applyProtection="0">
      <alignment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86">
      <alignment horizontal="left" vertical="center"/>
    </xf>
    <xf numFmtId="0" fontId="47" fillId="0" borderId="74">
      <alignment horizontal="left" vertical="center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0" fontId="46" fillId="3" borderId="87" applyNumberFormat="0" applyBorder="0" applyAlignment="0" applyProtection="0"/>
    <xf numFmtId="178" fontId="4" fillId="0" borderId="87">
      <alignment vertical="center"/>
      <protection locked="0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0" fontId="46" fillId="3" borderId="87" applyNumberFormat="0" applyBorder="0" applyAlignment="0" applyProtection="0"/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0" fontId="46" fillId="3" borderId="87" applyNumberFormat="0" applyBorder="0" applyAlignment="0" applyProtection="0"/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0" fontId="46" fillId="3" borderId="87" applyNumberFormat="0" applyBorder="0" applyAlignment="0" applyProtection="0"/>
    <xf numFmtId="178" fontId="4" fillId="0" borderId="87">
      <alignment vertical="center"/>
      <protection locked="0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10" fontId="46" fillId="3" borderId="87" applyNumberFormat="0" applyBorder="0" applyAlignment="0" applyProtection="0"/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0" fontId="47" fillId="0" borderId="80">
      <alignment horizontal="left" vertical="center"/>
    </xf>
    <xf numFmtId="178" fontId="4" fillId="0" borderId="87">
      <alignment vertical="center"/>
      <protection locked="0"/>
    </xf>
    <xf numFmtId="10" fontId="46" fillId="3" borderId="87" applyNumberFormat="0" applyBorder="0" applyAlignment="0" applyProtection="0"/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0" fontId="47" fillId="0" borderId="80">
      <alignment horizontal="left" vertical="center"/>
    </xf>
    <xf numFmtId="1" fontId="4" fillId="0" borderId="87">
      <alignment vertical="center"/>
      <protection locked="0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1" fontId="4" fillId="0" borderId="87">
      <alignment vertical="center"/>
      <protection locked="0"/>
    </xf>
    <xf numFmtId="10" fontId="46" fillId="3" borderId="87" applyNumberFormat="0" applyBorder="0" applyAlignment="0" applyProtection="0"/>
    <xf numFmtId="0" fontId="27" fillId="13" borderId="71" applyNumberFormat="0" applyAlignment="0" applyProtection="0">
      <alignment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10" fontId="46" fillId="3" borderId="87" applyNumberFormat="0" applyBorder="0" applyAlignment="0" applyProtection="0"/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19" fillId="51" borderId="73" applyNumberFormat="0" applyFont="0" applyAlignment="0" applyProtection="0">
      <alignment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19" fillId="51" borderId="73" applyNumberFormat="0" applyFont="0" applyAlignment="0" applyProtection="0">
      <alignment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0" fontId="4" fillId="0" borderId="87">
      <alignment horizontal="distributed" vertical="center" wrapText="1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0" fontId="4" fillId="0" borderId="87">
      <alignment horizontal="distributed" vertical="center" wrapText="1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" fillId="0" borderId="87">
      <alignment horizontal="distributed" vertical="center" wrapText="1"/>
    </xf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0" fontId="46" fillId="3" borderId="87" applyNumberFormat="0" applyBorder="0" applyAlignment="0" applyProtection="0"/>
    <xf numFmtId="0" fontId="47" fillId="0" borderId="74">
      <alignment horizontal="left" vertical="center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1" fontId="4" fillId="0" borderId="87">
      <alignment vertical="center"/>
      <protection locked="0"/>
    </xf>
    <xf numFmtId="178" fontId="4" fillId="0" borderId="87">
      <alignment vertical="center"/>
      <protection locked="0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47" fillId="0" borderId="86">
      <alignment horizontal="left" vertical="center"/>
    </xf>
    <xf numFmtId="0" fontId="19" fillId="0" borderId="0"/>
    <xf numFmtId="41" fontId="79" fillId="0" borderId="0" applyFont="0" applyFill="0" applyBorder="0" applyAlignment="0" applyProtection="0">
      <alignment vertical="center"/>
    </xf>
    <xf numFmtId="0" fontId="13" fillId="0" borderId="0"/>
  </cellStyleXfs>
  <cellXfs count="312">
    <xf numFmtId="0" fontId="0" fillId="0" borderId="0" xfId="0"/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distributed" vertical="center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1" fontId="6" fillId="0" borderId="2" xfId="0" applyNumberFormat="1" applyFont="1" applyFill="1" applyBorder="1" applyAlignment="1" applyProtection="1">
      <alignment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horizontal="right" vertical="center"/>
    </xf>
    <xf numFmtId="1" fontId="4" fillId="2" borderId="2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 applyProtection="1">
      <alignment horizontal="left" vertical="center"/>
      <protection locked="0"/>
    </xf>
    <xf numFmtId="177" fontId="4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vertical="center"/>
    </xf>
    <xf numFmtId="1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2" xfId="0" applyNumberFormat="1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6" fontId="4" fillId="0" borderId="2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0" fontId="4" fillId="2" borderId="2" xfId="8" applyFont="1" applyFill="1" applyBorder="1" applyAlignment="1">
      <alignment vertical="center"/>
    </xf>
    <xf numFmtId="0" fontId="4" fillId="2" borderId="21" xfId="1080" applyFont="1" applyFill="1" applyBorder="1" applyAlignment="1">
      <alignment vertical="center"/>
    </xf>
    <xf numFmtId="0" fontId="4" fillId="2" borderId="21" xfId="2042" applyFont="1" applyFill="1" applyBorder="1" applyAlignment="1">
      <alignment vertical="center"/>
    </xf>
    <xf numFmtId="0" fontId="4" fillId="2" borderId="21" xfId="2045" applyFont="1" applyFill="1" applyBorder="1" applyAlignment="1">
      <alignment vertical="center"/>
    </xf>
    <xf numFmtId="0" fontId="4" fillId="2" borderId="21" xfId="2048" applyFont="1" applyFill="1" applyBorder="1" applyAlignment="1">
      <alignment vertical="center"/>
    </xf>
    <xf numFmtId="0" fontId="4" fillId="2" borderId="21" xfId="2051" applyFont="1" applyFill="1" applyBorder="1" applyAlignment="1">
      <alignment vertical="center"/>
    </xf>
    <xf numFmtId="0" fontId="4" fillId="2" borderId="21" xfId="2054" applyFont="1" applyFill="1" applyBorder="1" applyAlignment="1">
      <alignment vertical="center"/>
    </xf>
    <xf numFmtId="0" fontId="4" fillId="2" borderId="21" xfId="2057" applyFont="1" applyFill="1" applyBorder="1" applyAlignment="1">
      <alignment vertical="center"/>
    </xf>
    <xf numFmtId="0" fontId="4" fillId="2" borderId="21" xfId="2060" applyFont="1" applyFill="1" applyBorder="1" applyAlignment="1">
      <alignment vertical="center"/>
    </xf>
    <xf numFmtId="0" fontId="4" fillId="2" borderId="21" xfId="2063" applyFont="1" applyFill="1" applyBorder="1" applyAlignment="1">
      <alignment vertical="center"/>
    </xf>
    <xf numFmtId="0" fontId="4" fillId="2" borderId="21" xfId="2066" applyFont="1" applyFill="1" applyBorder="1" applyAlignment="1">
      <alignment vertical="center"/>
    </xf>
    <xf numFmtId="0" fontId="4" fillId="2" borderId="21" xfId="2069" applyFont="1" applyFill="1" applyBorder="1" applyAlignment="1">
      <alignment vertical="center"/>
    </xf>
    <xf numFmtId="0" fontId="4" fillId="2" borderId="21" xfId="2072" applyFont="1" applyFill="1" applyBorder="1" applyAlignment="1">
      <alignment vertical="center"/>
    </xf>
    <xf numFmtId="0" fontId="4" fillId="2" borderId="21" xfId="2075" applyFont="1" applyFill="1" applyBorder="1" applyAlignment="1">
      <alignment vertical="center"/>
    </xf>
    <xf numFmtId="1" fontId="4" fillId="2" borderId="21" xfId="2078" applyNumberFormat="1" applyFont="1" applyFill="1" applyBorder="1" applyAlignment="1" applyProtection="1">
      <alignment vertical="center"/>
      <protection locked="0"/>
    </xf>
    <xf numFmtId="0" fontId="4" fillId="2" borderId="21" xfId="2078" applyNumberFormat="1" applyFont="1" applyFill="1" applyBorder="1" applyAlignment="1" applyProtection="1">
      <alignment vertical="center"/>
      <protection locked="0"/>
    </xf>
    <xf numFmtId="1" fontId="4" fillId="2" borderId="21" xfId="2081" applyNumberFormat="1" applyFont="1" applyFill="1" applyBorder="1" applyAlignment="1" applyProtection="1">
      <alignment vertical="center"/>
      <protection locked="0"/>
    </xf>
    <xf numFmtId="0" fontId="4" fillId="2" borderId="21" xfId="2081" applyNumberFormat="1" applyFont="1" applyFill="1" applyBorder="1" applyAlignment="1" applyProtection="1">
      <alignment vertical="center"/>
      <protection locked="0"/>
    </xf>
    <xf numFmtId="0" fontId="4" fillId="2" borderId="21" xfId="2084" applyFont="1" applyFill="1" applyBorder="1" applyAlignment="1">
      <alignment vertical="center"/>
    </xf>
    <xf numFmtId="0" fontId="4" fillId="2" borderId="21" xfId="2087" applyFont="1" applyFill="1" applyBorder="1" applyAlignment="1">
      <alignment vertical="center"/>
    </xf>
    <xf numFmtId="0" fontId="4" fillId="2" borderId="21" xfId="2090" applyFont="1" applyFill="1" applyBorder="1" applyAlignment="1">
      <alignment vertical="center"/>
    </xf>
    <xf numFmtId="0" fontId="4" fillId="2" borderId="21" xfId="2093" applyFont="1" applyFill="1" applyBorder="1" applyAlignment="1">
      <alignment vertical="center"/>
    </xf>
    <xf numFmtId="0" fontId="4" fillId="2" borderId="21" xfId="2096" applyFont="1" applyFill="1" applyBorder="1" applyAlignment="1">
      <alignment vertical="center"/>
    </xf>
    <xf numFmtId="0" fontId="4" fillId="2" borderId="21" xfId="2099" applyFont="1" applyFill="1" applyBorder="1" applyAlignment="1">
      <alignment vertical="center"/>
    </xf>
    <xf numFmtId="0" fontId="4" fillId="2" borderId="21" xfId="2102" applyFont="1" applyFill="1" applyBorder="1" applyAlignment="1">
      <alignment vertical="center"/>
    </xf>
    <xf numFmtId="0" fontId="4" fillId="2" borderId="21" xfId="2105" applyFont="1" applyFill="1" applyBorder="1" applyAlignment="1">
      <alignment vertical="center"/>
    </xf>
    <xf numFmtId="0" fontId="4" fillId="2" borderId="21" xfId="2108" applyFont="1" applyFill="1" applyBorder="1" applyAlignment="1">
      <alignment vertical="center"/>
    </xf>
    <xf numFmtId="0" fontId="4" fillId="2" borderId="21" xfId="2111" applyFont="1" applyFill="1" applyBorder="1" applyAlignment="1">
      <alignment vertical="center"/>
    </xf>
    <xf numFmtId="0" fontId="4" fillId="2" borderId="21" xfId="2114" applyFont="1" applyFill="1" applyBorder="1" applyAlignment="1">
      <alignment vertical="center"/>
    </xf>
    <xf numFmtId="0" fontId="4" fillId="2" borderId="21" xfId="2117" applyFont="1" applyFill="1" applyBorder="1" applyAlignment="1">
      <alignment vertical="center"/>
    </xf>
    <xf numFmtId="0" fontId="4" fillId="2" borderId="21" xfId="2120" applyFont="1" applyFill="1" applyBorder="1" applyAlignment="1">
      <alignment vertical="center"/>
    </xf>
    <xf numFmtId="0" fontId="4" fillId="2" borderId="21" xfId="2123" applyFont="1" applyFill="1" applyBorder="1" applyAlignment="1">
      <alignment vertical="center"/>
    </xf>
    <xf numFmtId="0" fontId="4" fillId="2" borderId="21" xfId="2126" applyFont="1" applyFill="1" applyBorder="1" applyAlignment="1">
      <alignment vertical="center"/>
    </xf>
    <xf numFmtId="0" fontId="4" fillId="2" borderId="21" xfId="2129" applyFont="1" applyFill="1" applyBorder="1" applyAlignment="1">
      <alignment vertical="center"/>
    </xf>
    <xf numFmtId="0" fontId="4" fillId="2" borderId="21" xfId="2132" applyFont="1" applyFill="1" applyBorder="1" applyAlignment="1">
      <alignment vertical="center"/>
    </xf>
    <xf numFmtId="0" fontId="4" fillId="2" borderId="21" xfId="2135" applyFont="1" applyFill="1" applyBorder="1" applyAlignment="1">
      <alignment vertical="center"/>
    </xf>
    <xf numFmtId="0" fontId="4" fillId="2" borderId="21" xfId="2140" applyFont="1" applyFill="1" applyBorder="1" applyAlignment="1">
      <alignment vertical="center"/>
    </xf>
    <xf numFmtId="0" fontId="4" fillId="2" borderId="21" xfId="2143" applyFont="1" applyFill="1" applyBorder="1" applyAlignment="1">
      <alignment vertical="center"/>
    </xf>
    <xf numFmtId="0" fontId="4" fillId="2" borderId="21" xfId="2146" applyFont="1" applyFill="1" applyBorder="1" applyAlignment="1">
      <alignment vertical="center"/>
    </xf>
    <xf numFmtId="0" fontId="4" fillId="2" borderId="21" xfId="2149" applyFont="1" applyFill="1" applyBorder="1" applyAlignment="1">
      <alignment vertical="center"/>
    </xf>
    <xf numFmtId="0" fontId="16" fillId="2" borderId="21" xfId="2149" applyFont="1" applyFill="1" applyBorder="1" applyAlignment="1">
      <alignment vertical="center"/>
    </xf>
    <xf numFmtId="0" fontId="4" fillId="2" borderId="21" xfId="2152" applyFont="1" applyFill="1" applyBorder="1" applyAlignment="1">
      <alignment vertical="center"/>
    </xf>
    <xf numFmtId="0" fontId="4" fillId="2" borderId="21" xfId="2155" applyFont="1" applyFill="1" applyBorder="1" applyAlignment="1">
      <alignment vertical="center"/>
    </xf>
    <xf numFmtId="0" fontId="4" fillId="2" borderId="21" xfId="2158" applyFont="1" applyFill="1" applyBorder="1" applyAlignment="1">
      <alignment vertical="center"/>
    </xf>
    <xf numFmtId="0" fontId="4" fillId="2" borderId="21" xfId="2163" applyFont="1" applyFill="1" applyBorder="1" applyAlignment="1">
      <alignment vertical="center"/>
    </xf>
    <xf numFmtId="0" fontId="4" fillId="2" borderId="21" xfId="2166" applyFont="1" applyFill="1" applyBorder="1" applyAlignment="1">
      <alignment vertical="center"/>
    </xf>
    <xf numFmtId="0" fontId="4" fillId="2" borderId="21" xfId="2169" applyFont="1" applyFill="1" applyBorder="1" applyAlignment="1">
      <alignment vertical="center"/>
    </xf>
    <xf numFmtId="0" fontId="4" fillId="2" borderId="21" xfId="2172" applyFont="1" applyFill="1" applyBorder="1" applyAlignment="1">
      <alignment vertical="center"/>
    </xf>
    <xf numFmtId="0" fontId="4" fillId="2" borderId="21" xfId="2175" applyFont="1" applyFill="1" applyBorder="1" applyAlignment="1">
      <alignment vertical="center"/>
    </xf>
    <xf numFmtId="0" fontId="4" fillId="2" borderId="21" xfId="2178" applyFont="1" applyFill="1" applyBorder="1" applyAlignment="1">
      <alignment vertical="center"/>
    </xf>
    <xf numFmtId="0" fontId="4" fillId="2" borderId="21" xfId="2181" applyFont="1" applyFill="1" applyBorder="1" applyAlignment="1">
      <alignment vertical="center"/>
    </xf>
    <xf numFmtId="0" fontId="4" fillId="2" borderId="21" xfId="2184" applyFont="1" applyFill="1" applyBorder="1" applyAlignment="1">
      <alignment vertical="center"/>
    </xf>
    <xf numFmtId="0" fontId="16" fillId="2" borderId="21" xfId="2187" applyFont="1" applyFill="1" applyBorder="1" applyAlignment="1">
      <alignment vertical="center"/>
    </xf>
    <xf numFmtId="0" fontId="16" fillId="2" borderId="21" xfId="2190" applyFont="1" applyFill="1" applyBorder="1" applyAlignment="1">
      <alignment vertical="center"/>
    </xf>
    <xf numFmtId="0" fontId="16" fillId="2" borderId="21" xfId="2193" applyFont="1" applyFill="1" applyBorder="1" applyAlignment="1">
      <alignment vertical="center"/>
    </xf>
    <xf numFmtId="0" fontId="4" fillId="2" borderId="21" xfId="2196" applyFont="1" applyFill="1" applyBorder="1" applyAlignment="1">
      <alignment vertical="center"/>
    </xf>
    <xf numFmtId="0" fontId="4" fillId="2" borderId="21" xfId="2199" applyFont="1" applyFill="1" applyBorder="1" applyAlignment="1">
      <alignment vertical="center"/>
    </xf>
    <xf numFmtId="0" fontId="4" fillId="2" borderId="21" xfId="2202" applyFont="1" applyFill="1" applyBorder="1" applyAlignment="1">
      <alignment vertical="center"/>
    </xf>
    <xf numFmtId="0" fontId="4" fillId="2" borderId="21" xfId="2205" applyFont="1" applyFill="1" applyBorder="1" applyAlignment="1">
      <alignment vertical="center"/>
    </xf>
    <xf numFmtId="0" fontId="4" fillId="2" borderId="21" xfId="2208" applyFont="1" applyFill="1" applyBorder="1" applyAlignment="1">
      <alignment vertical="center"/>
    </xf>
    <xf numFmtId="0" fontId="4" fillId="2" borderId="21" xfId="2211" applyFont="1" applyFill="1" applyBorder="1" applyAlignment="1">
      <alignment vertical="center"/>
    </xf>
    <xf numFmtId="0" fontId="4" fillId="2" borderId="21" xfId="2214" applyFont="1" applyFill="1" applyBorder="1" applyAlignment="1">
      <alignment vertical="center"/>
    </xf>
    <xf numFmtId="0" fontId="4" fillId="2" borderId="21" xfId="2217" applyFont="1" applyFill="1" applyBorder="1" applyAlignment="1">
      <alignment vertical="center"/>
    </xf>
    <xf numFmtId="0" fontId="4" fillId="2" borderId="21" xfId="2220" applyFont="1" applyFill="1" applyBorder="1" applyAlignment="1">
      <alignment vertical="center"/>
    </xf>
    <xf numFmtId="0" fontId="4" fillId="2" borderId="21" xfId="2223" applyFont="1" applyFill="1" applyBorder="1" applyAlignment="1">
      <alignment vertical="center"/>
    </xf>
    <xf numFmtId="0" fontId="4" fillId="2" borderId="21" xfId="2226" applyFont="1" applyFill="1" applyBorder="1" applyAlignment="1">
      <alignment vertical="center"/>
    </xf>
    <xf numFmtId="0" fontId="4" fillId="2" borderId="21" xfId="2229" applyFont="1" applyFill="1" applyBorder="1" applyAlignment="1">
      <alignment vertical="center"/>
    </xf>
    <xf numFmtId="0" fontId="4" fillId="2" borderId="21" xfId="2232" applyFont="1" applyFill="1" applyBorder="1" applyAlignment="1">
      <alignment vertical="center"/>
    </xf>
    <xf numFmtId="0" fontId="4" fillId="2" borderId="21" xfId="2235" applyFont="1" applyFill="1" applyBorder="1" applyAlignment="1">
      <alignment vertical="center"/>
    </xf>
    <xf numFmtId="0" fontId="4" fillId="2" borderId="21" xfId="2238" applyFont="1" applyFill="1" applyBorder="1" applyAlignment="1">
      <alignment vertical="center"/>
    </xf>
    <xf numFmtId="0" fontId="4" fillId="2" borderId="21" xfId="2241" applyFont="1" applyFill="1" applyBorder="1" applyAlignment="1">
      <alignment vertical="center"/>
    </xf>
    <xf numFmtId="0" fontId="4" fillId="2" borderId="21" xfId="2244" applyFont="1" applyFill="1" applyBorder="1" applyAlignment="1">
      <alignment vertical="center"/>
    </xf>
    <xf numFmtId="0" fontId="4" fillId="2" borderId="21" xfId="2247" applyFont="1" applyFill="1" applyBorder="1" applyAlignment="1">
      <alignment vertical="center"/>
    </xf>
    <xf numFmtId="0" fontId="4" fillId="2" borderId="21" xfId="2250" applyFont="1" applyFill="1" applyBorder="1" applyAlignment="1">
      <alignment vertical="center"/>
    </xf>
    <xf numFmtId="0" fontId="4" fillId="2" borderId="21" xfId="2253" applyFont="1" applyFill="1" applyBorder="1" applyAlignment="1">
      <alignment vertical="center"/>
    </xf>
    <xf numFmtId="0" fontId="4" fillId="2" borderId="21" xfId="2258" applyFont="1" applyFill="1" applyBorder="1" applyAlignment="1">
      <alignment vertical="center"/>
    </xf>
    <xf numFmtId="0" fontId="1" fillId="2" borderId="8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81" xfId="0" applyFont="1" applyFill="1" applyBorder="1" applyAlignment="1">
      <alignment vertical="center"/>
    </xf>
    <xf numFmtId="1" fontId="4" fillId="2" borderId="81" xfId="0" applyNumberFormat="1" applyFont="1" applyFill="1" applyBorder="1" applyAlignment="1">
      <alignment vertical="center"/>
    </xf>
    <xf numFmtId="176" fontId="4" fillId="2" borderId="81" xfId="0" applyNumberFormat="1" applyFont="1" applyFill="1" applyBorder="1" applyAlignment="1" applyProtection="1">
      <alignment horizontal="left" vertical="center"/>
      <protection locked="0"/>
    </xf>
    <xf numFmtId="0" fontId="4" fillId="2" borderId="81" xfId="8" applyFont="1" applyFill="1" applyBorder="1" applyAlignment="1">
      <alignment vertical="center"/>
    </xf>
    <xf numFmtId="177" fontId="4" fillId="2" borderId="81" xfId="0" applyNumberFormat="1" applyFont="1" applyFill="1" applyBorder="1" applyAlignment="1" applyProtection="1">
      <alignment horizontal="left" vertical="center"/>
      <protection locked="0"/>
    </xf>
    <xf numFmtId="0" fontId="4" fillId="2" borderId="81" xfId="1080" applyFont="1" applyFill="1" applyBorder="1" applyAlignment="1">
      <alignment vertical="center"/>
    </xf>
    <xf numFmtId="0" fontId="4" fillId="2" borderId="81" xfId="2042" applyFont="1" applyFill="1" applyBorder="1" applyAlignment="1">
      <alignment vertical="center"/>
    </xf>
    <xf numFmtId="0" fontId="4" fillId="2" borderId="81" xfId="2045" applyFont="1" applyFill="1" applyBorder="1" applyAlignment="1">
      <alignment vertical="center"/>
    </xf>
    <xf numFmtId="0" fontId="4" fillId="2" borderId="81" xfId="2048" applyFont="1" applyFill="1" applyBorder="1" applyAlignment="1">
      <alignment vertical="center"/>
    </xf>
    <xf numFmtId="0" fontId="4" fillId="2" borderId="81" xfId="2051" applyFont="1" applyFill="1" applyBorder="1" applyAlignment="1">
      <alignment vertical="center"/>
    </xf>
    <xf numFmtId="0" fontId="4" fillId="2" borderId="81" xfId="2054" applyFont="1" applyFill="1" applyBorder="1" applyAlignment="1">
      <alignment vertical="center"/>
    </xf>
    <xf numFmtId="0" fontId="4" fillId="2" borderId="81" xfId="2057" applyFont="1" applyFill="1" applyBorder="1" applyAlignment="1">
      <alignment vertical="center"/>
    </xf>
    <xf numFmtId="0" fontId="4" fillId="2" borderId="81" xfId="2060" applyFont="1" applyFill="1" applyBorder="1" applyAlignment="1">
      <alignment vertical="center"/>
    </xf>
    <xf numFmtId="0" fontId="4" fillId="2" borderId="81" xfId="2063" applyFont="1" applyFill="1" applyBorder="1" applyAlignment="1">
      <alignment vertical="center"/>
    </xf>
    <xf numFmtId="0" fontId="4" fillId="2" borderId="81" xfId="2066" applyFont="1" applyFill="1" applyBorder="1" applyAlignment="1">
      <alignment vertical="center"/>
    </xf>
    <xf numFmtId="0" fontId="6" fillId="2" borderId="81" xfId="0" applyFont="1" applyFill="1" applyBorder="1" applyAlignment="1">
      <alignment vertical="center"/>
    </xf>
    <xf numFmtId="0" fontId="4" fillId="2" borderId="81" xfId="2069" applyFont="1" applyFill="1" applyBorder="1" applyAlignment="1">
      <alignment vertical="center"/>
    </xf>
    <xf numFmtId="0" fontId="4" fillId="2" borderId="81" xfId="2072" applyFont="1" applyFill="1" applyBorder="1" applyAlignment="1">
      <alignment vertical="center"/>
    </xf>
    <xf numFmtId="0" fontId="4" fillId="2" borderId="81" xfId="2075" applyFont="1" applyFill="1" applyBorder="1" applyAlignment="1">
      <alignment vertical="center"/>
    </xf>
    <xf numFmtId="1" fontId="4" fillId="2" borderId="81" xfId="0" applyNumberFormat="1" applyFont="1" applyFill="1" applyBorder="1" applyAlignment="1" applyProtection="1">
      <alignment vertical="center"/>
      <protection locked="0"/>
    </xf>
    <xf numFmtId="1" fontId="4" fillId="2" borderId="81" xfId="2078" applyNumberFormat="1" applyFont="1" applyFill="1" applyBorder="1" applyAlignment="1" applyProtection="1">
      <alignment vertical="center"/>
      <protection locked="0"/>
    </xf>
    <xf numFmtId="0" fontId="4" fillId="2" borderId="81" xfId="2078" applyNumberFormat="1" applyFont="1" applyFill="1" applyBorder="1" applyAlignment="1" applyProtection="1">
      <alignment vertical="center"/>
      <protection locked="0"/>
    </xf>
    <xf numFmtId="0" fontId="4" fillId="2" borderId="81" xfId="0" applyNumberFormat="1" applyFont="1" applyFill="1" applyBorder="1" applyAlignment="1" applyProtection="1">
      <alignment vertical="center"/>
      <protection locked="0"/>
    </xf>
    <xf numFmtId="0" fontId="4" fillId="2" borderId="81" xfId="2081" applyNumberFormat="1" applyFont="1" applyFill="1" applyBorder="1" applyAlignment="1" applyProtection="1">
      <alignment vertical="center"/>
      <protection locked="0"/>
    </xf>
    <xf numFmtId="1" fontId="4" fillId="2" borderId="81" xfId="2081" applyNumberFormat="1" applyFont="1" applyFill="1" applyBorder="1" applyAlignment="1" applyProtection="1">
      <alignment vertical="center"/>
      <protection locked="0"/>
    </xf>
    <xf numFmtId="0" fontId="4" fillId="2" borderId="81" xfId="2084" applyFont="1" applyFill="1" applyBorder="1" applyAlignment="1">
      <alignment vertical="center"/>
    </xf>
    <xf numFmtId="0" fontId="4" fillId="2" borderId="81" xfId="2087" applyFont="1" applyFill="1" applyBorder="1" applyAlignment="1">
      <alignment vertical="center"/>
    </xf>
    <xf numFmtId="0" fontId="4" fillId="2" borderId="81" xfId="2090" applyFont="1" applyFill="1" applyBorder="1" applyAlignment="1">
      <alignment vertical="center"/>
    </xf>
    <xf numFmtId="0" fontId="4" fillId="2" borderId="81" xfId="2093" applyFont="1" applyFill="1" applyBorder="1" applyAlignment="1">
      <alignment vertical="center"/>
    </xf>
    <xf numFmtId="0" fontId="4" fillId="2" borderId="81" xfId="2096" applyFont="1" applyFill="1" applyBorder="1" applyAlignment="1">
      <alignment vertical="center"/>
    </xf>
    <xf numFmtId="0" fontId="4" fillId="2" borderId="81" xfId="2099" applyFont="1" applyFill="1" applyBorder="1" applyAlignment="1">
      <alignment vertical="center"/>
    </xf>
    <xf numFmtId="0" fontId="4" fillId="2" borderId="81" xfId="2102" applyFont="1" applyFill="1" applyBorder="1" applyAlignment="1">
      <alignment vertical="center"/>
    </xf>
    <xf numFmtId="0" fontId="4" fillId="2" borderId="81" xfId="2105" applyFont="1" applyFill="1" applyBorder="1" applyAlignment="1">
      <alignment vertical="center"/>
    </xf>
    <xf numFmtId="0" fontId="4" fillId="2" borderId="81" xfId="2108" applyFont="1" applyFill="1" applyBorder="1" applyAlignment="1">
      <alignment vertical="center"/>
    </xf>
    <xf numFmtId="0" fontId="4" fillId="2" borderId="81" xfId="2111" applyFont="1" applyFill="1" applyBorder="1" applyAlignment="1">
      <alignment vertical="center"/>
    </xf>
    <xf numFmtId="0" fontId="4" fillId="2" borderId="81" xfId="2114" applyFont="1" applyFill="1" applyBorder="1" applyAlignment="1">
      <alignment vertical="center"/>
    </xf>
    <xf numFmtId="0" fontId="4" fillId="2" borderId="81" xfId="2117" applyFont="1" applyFill="1" applyBorder="1" applyAlignment="1">
      <alignment vertical="center"/>
    </xf>
    <xf numFmtId="0" fontId="4" fillId="2" borderId="81" xfId="2120" applyFont="1" applyFill="1" applyBorder="1" applyAlignment="1">
      <alignment vertical="center"/>
    </xf>
    <xf numFmtId="0" fontId="4" fillId="2" borderId="81" xfId="2123" applyFont="1" applyFill="1" applyBorder="1" applyAlignment="1">
      <alignment vertical="center"/>
    </xf>
    <xf numFmtId="0" fontId="4" fillId="2" borderId="81" xfId="2126" applyFont="1" applyFill="1" applyBorder="1" applyAlignment="1">
      <alignment vertical="center"/>
    </xf>
    <xf numFmtId="0" fontId="4" fillId="2" borderId="81" xfId="2129" applyFont="1" applyFill="1" applyBorder="1" applyAlignment="1">
      <alignment vertical="center"/>
    </xf>
    <xf numFmtId="0" fontId="12" fillId="2" borderId="81" xfId="0" applyFont="1" applyFill="1" applyBorder="1" applyAlignment="1">
      <alignment vertical="center"/>
    </xf>
    <xf numFmtId="0" fontId="9" fillId="2" borderId="81" xfId="0" applyFont="1" applyFill="1" applyBorder="1" applyAlignment="1">
      <alignment vertical="center"/>
    </xf>
    <xf numFmtId="0" fontId="4" fillId="2" borderId="81" xfId="2132" applyFont="1" applyFill="1" applyBorder="1" applyAlignment="1">
      <alignment vertical="center"/>
    </xf>
    <xf numFmtId="0" fontId="4" fillId="2" borderId="81" xfId="2135" applyFont="1" applyFill="1" applyBorder="1" applyAlignment="1">
      <alignment vertical="center"/>
    </xf>
    <xf numFmtId="0" fontId="4" fillId="2" borderId="81" xfId="2140" applyFont="1" applyFill="1" applyBorder="1" applyAlignment="1">
      <alignment vertical="center"/>
    </xf>
    <xf numFmtId="0" fontId="4" fillId="2" borderId="81" xfId="2143" applyFont="1" applyFill="1" applyBorder="1" applyAlignment="1">
      <alignment vertical="center"/>
    </xf>
    <xf numFmtId="0" fontId="4" fillId="2" borderId="81" xfId="2146" applyFont="1" applyFill="1" applyBorder="1" applyAlignment="1">
      <alignment vertical="center"/>
    </xf>
    <xf numFmtId="0" fontId="4" fillId="2" borderId="81" xfId="2149" applyFont="1" applyFill="1" applyBorder="1" applyAlignment="1">
      <alignment vertical="center"/>
    </xf>
    <xf numFmtId="0" fontId="16" fillId="2" borderId="81" xfId="2149" applyFont="1" applyFill="1" applyBorder="1" applyAlignment="1">
      <alignment vertical="center"/>
    </xf>
    <xf numFmtId="0" fontId="4" fillId="2" borderId="81" xfId="2152" applyFont="1" applyFill="1" applyBorder="1" applyAlignment="1">
      <alignment vertical="center"/>
    </xf>
    <xf numFmtId="0" fontId="4" fillId="2" borderId="81" xfId="2155" applyFont="1" applyFill="1" applyBorder="1" applyAlignment="1">
      <alignment vertical="center"/>
    </xf>
    <xf numFmtId="0" fontId="4" fillId="2" borderId="81" xfId="2158" applyFont="1" applyFill="1" applyBorder="1" applyAlignment="1">
      <alignment vertical="center"/>
    </xf>
    <xf numFmtId="0" fontId="4" fillId="2" borderId="81" xfId="2163" applyFont="1" applyFill="1" applyBorder="1" applyAlignment="1">
      <alignment vertical="center"/>
    </xf>
    <xf numFmtId="0" fontId="4" fillId="2" borderId="81" xfId="2166" applyFont="1" applyFill="1" applyBorder="1" applyAlignment="1">
      <alignment vertical="center"/>
    </xf>
    <xf numFmtId="0" fontId="4" fillId="2" borderId="81" xfId="2169" applyFont="1" applyFill="1" applyBorder="1" applyAlignment="1">
      <alignment vertical="center"/>
    </xf>
    <xf numFmtId="0" fontId="4" fillId="2" borderId="81" xfId="2172" applyFont="1" applyFill="1" applyBorder="1" applyAlignment="1">
      <alignment vertical="center"/>
    </xf>
    <xf numFmtId="0" fontId="4" fillId="2" borderId="81" xfId="2175" applyFont="1" applyFill="1" applyBorder="1" applyAlignment="1">
      <alignment vertical="center"/>
    </xf>
    <xf numFmtId="0" fontId="4" fillId="2" borderId="81" xfId="2178" applyFont="1" applyFill="1" applyBorder="1" applyAlignment="1">
      <alignment vertical="center"/>
    </xf>
    <xf numFmtId="0" fontId="4" fillId="2" borderId="81" xfId="2181" applyFont="1" applyFill="1" applyBorder="1" applyAlignment="1">
      <alignment vertical="center"/>
    </xf>
    <xf numFmtId="0" fontId="4" fillId="2" borderId="81" xfId="2184" applyFont="1" applyFill="1" applyBorder="1" applyAlignment="1">
      <alignment vertical="center"/>
    </xf>
    <xf numFmtId="0" fontId="16" fillId="2" borderId="81" xfId="2187" applyFont="1" applyFill="1" applyBorder="1" applyAlignment="1">
      <alignment vertical="center"/>
    </xf>
    <xf numFmtId="0" fontId="16" fillId="2" borderId="81" xfId="2190" applyFont="1" applyFill="1" applyBorder="1" applyAlignment="1">
      <alignment vertical="center"/>
    </xf>
    <xf numFmtId="0" fontId="16" fillId="2" borderId="81" xfId="2193" applyFont="1" applyFill="1" applyBorder="1" applyAlignment="1">
      <alignment vertical="center"/>
    </xf>
    <xf numFmtId="0" fontId="4" fillId="2" borderId="81" xfId="2196" applyFont="1" applyFill="1" applyBorder="1" applyAlignment="1">
      <alignment vertical="center"/>
    </xf>
    <xf numFmtId="0" fontId="4" fillId="2" borderId="81" xfId="2199" applyFont="1" applyFill="1" applyBorder="1" applyAlignment="1">
      <alignment vertical="center"/>
    </xf>
    <xf numFmtId="0" fontId="4" fillId="2" borderId="81" xfId="2202" applyFont="1" applyFill="1" applyBorder="1" applyAlignment="1">
      <alignment vertical="center"/>
    </xf>
    <xf numFmtId="0" fontId="4" fillId="2" borderId="81" xfId="2205" applyFont="1" applyFill="1" applyBorder="1" applyAlignment="1">
      <alignment vertical="center"/>
    </xf>
    <xf numFmtId="0" fontId="4" fillId="2" borderId="81" xfId="2208" applyFont="1" applyFill="1" applyBorder="1" applyAlignment="1">
      <alignment vertical="center"/>
    </xf>
    <xf numFmtId="0" fontId="4" fillId="2" borderId="81" xfId="2211" applyFont="1" applyFill="1" applyBorder="1" applyAlignment="1">
      <alignment vertical="center"/>
    </xf>
    <xf numFmtId="0" fontId="4" fillId="2" borderId="81" xfId="2214" applyFont="1" applyFill="1" applyBorder="1" applyAlignment="1">
      <alignment vertical="center"/>
    </xf>
    <xf numFmtId="0" fontId="4" fillId="2" borderId="81" xfId="2217" applyFont="1" applyFill="1" applyBorder="1" applyAlignment="1">
      <alignment vertical="center"/>
    </xf>
    <xf numFmtId="0" fontId="4" fillId="2" borderId="81" xfId="2220" applyFont="1" applyFill="1" applyBorder="1" applyAlignment="1">
      <alignment vertical="center"/>
    </xf>
    <xf numFmtId="0" fontId="4" fillId="2" borderId="81" xfId="2223" applyFont="1" applyFill="1" applyBorder="1" applyAlignment="1">
      <alignment vertical="center"/>
    </xf>
    <xf numFmtId="0" fontId="4" fillId="2" borderId="81" xfId="2226" applyFont="1" applyFill="1" applyBorder="1" applyAlignment="1">
      <alignment vertical="center"/>
    </xf>
    <xf numFmtId="0" fontId="4" fillId="2" borderId="81" xfId="2229" applyFont="1" applyFill="1" applyBorder="1" applyAlignment="1">
      <alignment vertical="center"/>
    </xf>
    <xf numFmtId="0" fontId="4" fillId="2" borderId="81" xfId="2232" applyFont="1" applyFill="1" applyBorder="1" applyAlignment="1">
      <alignment vertical="center"/>
    </xf>
    <xf numFmtId="0" fontId="4" fillId="2" borderId="81" xfId="2235" applyFont="1" applyFill="1" applyBorder="1" applyAlignment="1">
      <alignment vertical="center"/>
    </xf>
    <xf numFmtId="0" fontId="4" fillId="2" borderId="81" xfId="2238" applyFont="1" applyFill="1" applyBorder="1" applyAlignment="1">
      <alignment vertical="center"/>
    </xf>
    <xf numFmtId="0" fontId="4" fillId="2" borderId="81" xfId="2241" applyFont="1" applyFill="1" applyBorder="1" applyAlignment="1">
      <alignment vertical="center"/>
    </xf>
    <xf numFmtId="0" fontId="4" fillId="2" borderId="81" xfId="2244" applyFont="1" applyFill="1" applyBorder="1" applyAlignment="1">
      <alignment vertical="center"/>
    </xf>
    <xf numFmtId="0" fontId="4" fillId="2" borderId="81" xfId="2247" applyFont="1" applyFill="1" applyBorder="1" applyAlignment="1">
      <alignment vertical="center"/>
    </xf>
    <xf numFmtId="0" fontId="4" fillId="2" borderId="81" xfId="2250" applyFont="1" applyFill="1" applyBorder="1" applyAlignment="1">
      <alignment vertical="center"/>
    </xf>
    <xf numFmtId="0" fontId="4" fillId="2" borderId="81" xfId="2253" applyFont="1" applyFill="1" applyBorder="1" applyAlignment="1">
      <alignment vertical="center"/>
    </xf>
    <xf numFmtId="0" fontId="4" fillId="2" borderId="81" xfId="2258" applyFont="1" applyFill="1" applyBorder="1" applyAlignment="1">
      <alignment vertical="center"/>
    </xf>
    <xf numFmtId="0" fontId="54" fillId="0" borderId="1" xfId="0" applyNumberFormat="1" applyFont="1" applyFill="1" applyBorder="1" applyAlignment="1" applyProtection="1">
      <alignment horizontal="center"/>
    </xf>
    <xf numFmtId="0" fontId="54" fillId="0" borderId="1" xfId="0" applyNumberFormat="1" applyFont="1" applyFill="1" applyBorder="1" applyAlignment="1" applyProtection="1"/>
    <xf numFmtId="0" fontId="54" fillId="0" borderId="1" xfId="0" applyNumberFormat="1" applyFont="1" applyFill="1" applyBorder="1" applyAlignment="1" applyProtection="1">
      <alignment horizontal="right"/>
    </xf>
    <xf numFmtId="0" fontId="66" fillId="0" borderId="81" xfId="0" applyNumberFormat="1" applyFont="1" applyFill="1" applyBorder="1" applyAlignment="1" applyProtection="1">
      <alignment horizontal="center" vertical="center"/>
    </xf>
    <xf numFmtId="0" fontId="15" fillId="0" borderId="81" xfId="0" applyNumberFormat="1" applyFont="1" applyFill="1" applyBorder="1" applyAlignment="1" applyProtection="1">
      <alignment horizontal="center" vertical="center"/>
    </xf>
    <xf numFmtId="189" fontId="66" fillId="0" borderId="81" xfId="0" applyNumberFormat="1" applyFont="1" applyFill="1" applyBorder="1" applyAlignment="1" applyProtection="1">
      <alignment horizontal="center" vertical="center"/>
    </xf>
    <xf numFmtId="0" fontId="1" fillId="54" borderId="81" xfId="0" applyFont="1" applyFill="1" applyBorder="1" applyAlignment="1">
      <alignment horizontal="center" vertical="center"/>
    </xf>
    <xf numFmtId="0" fontId="66" fillId="54" borderId="81" xfId="0" applyNumberFormat="1" applyFont="1" applyFill="1" applyBorder="1" applyAlignment="1" applyProtection="1">
      <alignment horizontal="left" vertical="center"/>
    </xf>
    <xf numFmtId="0" fontId="66" fillId="54" borderId="81" xfId="0" applyNumberFormat="1" applyFont="1" applyFill="1" applyBorder="1" applyAlignment="1" applyProtection="1">
      <alignment horizontal="center" vertical="center"/>
    </xf>
    <xf numFmtId="0" fontId="66" fillId="54" borderId="81" xfId="0" applyNumberFormat="1" applyFont="1" applyFill="1" applyBorder="1" applyAlignment="1" applyProtection="1">
      <alignment vertical="center"/>
    </xf>
    <xf numFmtId="189" fontId="73" fillId="54" borderId="81" xfId="0" applyNumberFormat="1" applyFont="1" applyFill="1" applyBorder="1" applyAlignment="1" applyProtection="1">
      <alignment horizontal="right" vertical="center"/>
    </xf>
    <xf numFmtId="0" fontId="0" fillId="54" borderId="81" xfId="0" applyFill="1" applyBorder="1"/>
    <xf numFmtId="0" fontId="15" fillId="0" borderId="81" xfId="0" applyNumberFormat="1" applyFont="1" applyFill="1" applyBorder="1" applyAlignment="1" applyProtection="1">
      <alignment vertical="center"/>
    </xf>
    <xf numFmtId="189" fontId="74" fillId="0" borderId="81" xfId="0" applyNumberFormat="1" applyFont="1" applyFill="1" applyBorder="1" applyAlignment="1" applyProtection="1">
      <alignment horizontal="right" vertical="center"/>
    </xf>
    <xf numFmtId="0" fontId="0" fillId="0" borderId="81" xfId="0" applyBorder="1"/>
    <xf numFmtId="0" fontId="19" fillId="0" borderId="81" xfId="0" applyFont="1" applyBorder="1" applyAlignment="1">
      <alignment horizontal="center" vertical="center"/>
    </xf>
    <xf numFmtId="0" fontId="15" fillId="0" borderId="81" xfId="0" applyNumberFormat="1" applyFont="1" applyFill="1" applyBorder="1" applyAlignment="1" applyProtection="1">
      <alignment horizontal="left" vertical="center"/>
    </xf>
    <xf numFmtId="0" fontId="8" fillId="0" borderId="0" xfId="0" applyFont="1"/>
    <xf numFmtId="0" fontId="0" fillId="0" borderId="0" xfId="0" applyFont="1" applyFill="1" applyBorder="1" applyAlignment="1" applyProtection="1">
      <alignment horizontal="right" vertical="center"/>
      <protection locked="0"/>
    </xf>
    <xf numFmtId="1" fontId="6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1" fontId="6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57" fillId="0" borderId="0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right" vertical="center" wrapText="1"/>
    </xf>
    <xf numFmtId="0" fontId="57" fillId="0" borderId="93" xfId="0" applyNumberFormat="1" applyFont="1" applyFill="1" applyBorder="1" applyAlignment="1" applyProtection="1">
      <alignment horizontal="center" vertical="center" wrapText="1"/>
    </xf>
    <xf numFmtId="0" fontId="77" fillId="0" borderId="95" xfId="0" applyNumberFormat="1" applyFont="1" applyFill="1" applyBorder="1" applyAlignment="1" applyProtection="1">
      <alignment horizontal="center" vertical="center" wrapText="1"/>
    </xf>
    <xf numFmtId="4" fontId="17" fillId="0" borderId="93" xfId="11020" applyNumberFormat="1" applyFont="1" applyFill="1" applyBorder="1" applyAlignment="1" applyProtection="1">
      <alignment vertical="center"/>
      <protection locked="0"/>
    </xf>
    <xf numFmtId="0" fontId="77" fillId="0" borderId="96" xfId="0" applyNumberFormat="1" applyFont="1" applyFill="1" applyBorder="1" applyAlignment="1" applyProtection="1">
      <alignment horizontal="center" vertical="center" wrapText="1"/>
    </xf>
    <xf numFmtId="4" fontId="17" fillId="0" borderId="97" xfId="11020" applyNumberFormat="1" applyFont="1" applyFill="1" applyBorder="1" applyAlignment="1" applyProtection="1">
      <alignment vertical="center"/>
      <protection locked="0"/>
    </xf>
    <xf numFmtId="0" fontId="19" fillId="0" borderId="0" xfId="0" applyFont="1"/>
    <xf numFmtId="0" fontId="19" fillId="0" borderId="0" xfId="0" applyFont="1" applyAlignment="1">
      <alignment horizontal="right"/>
    </xf>
    <xf numFmtId="0" fontId="1" fillId="0" borderId="0" xfId="0" applyFont="1"/>
    <xf numFmtId="0" fontId="81" fillId="0" borderId="98" xfId="11022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2" fillId="0" borderId="0" xfId="0" applyFont="1" applyAlignment="1">
      <alignment horizontal="right" vertical="center"/>
    </xf>
    <xf numFmtId="0" fontId="81" fillId="0" borderId="97" xfId="0" applyFont="1" applyBorder="1" applyAlignment="1">
      <alignment vertical="center" wrapText="1"/>
    </xf>
    <xf numFmtId="0" fontId="81" fillId="0" borderId="97" xfId="0" applyFont="1" applyBorder="1" applyAlignment="1">
      <alignment horizontal="center" vertical="center" wrapText="1"/>
    </xf>
    <xf numFmtId="0" fontId="82" fillId="0" borderId="97" xfId="0" applyNumberFormat="1" applyFont="1" applyFill="1" applyBorder="1" applyAlignment="1" applyProtection="1">
      <alignment horizontal="center" vertical="center"/>
    </xf>
    <xf numFmtId="190" fontId="3" fillId="0" borderId="104" xfId="0" applyNumberFormat="1" applyFont="1" applyFill="1" applyBorder="1" applyAlignment="1" applyProtection="1">
      <alignment vertical="center" wrapText="1"/>
    </xf>
    <xf numFmtId="49" fontId="3" fillId="0" borderId="104" xfId="0" applyNumberFormat="1" applyFont="1" applyFill="1" applyBorder="1" applyAlignment="1" applyProtection="1">
      <alignment vertical="center" wrapText="1"/>
    </xf>
    <xf numFmtId="191" fontId="3" fillId="0" borderId="87" xfId="0" applyNumberFormat="1" applyFont="1" applyFill="1" applyBorder="1" applyAlignment="1" applyProtection="1">
      <alignment horizontal="right" vertical="center"/>
    </xf>
    <xf numFmtId="192" fontId="81" fillId="0" borderId="87" xfId="11021" applyNumberFormat="1" applyFont="1" applyFill="1" applyBorder="1" applyAlignment="1" applyProtection="1">
      <alignment horizontal="right" vertical="center" wrapText="1"/>
    </xf>
    <xf numFmtId="0" fontId="82" fillId="0" borderId="87" xfId="0" applyNumberFormat="1" applyFont="1" applyFill="1" applyBorder="1" applyAlignment="1" applyProtection="1">
      <alignment horizontal="center" vertical="center" wrapText="1"/>
    </xf>
    <xf numFmtId="0" fontId="82" fillId="0" borderId="87" xfId="0" applyFont="1" applyBorder="1" applyAlignment="1">
      <alignment vertical="center"/>
    </xf>
    <xf numFmtId="192" fontId="3" fillId="0" borderId="87" xfId="0" applyNumberFormat="1" applyFont="1" applyFill="1" applyBorder="1" applyAlignment="1" applyProtection="1">
      <alignment horizontal="right" vertical="center"/>
    </xf>
    <xf numFmtId="192" fontId="3" fillId="0" borderId="87" xfId="11021" applyNumberFormat="1" applyFont="1" applyFill="1" applyBorder="1" applyAlignment="1" applyProtection="1">
      <alignment horizontal="right" vertical="center" wrapText="1"/>
    </xf>
    <xf numFmtId="49" fontId="3" fillId="0" borderId="87" xfId="0" applyNumberFormat="1" applyFont="1" applyFill="1" applyBorder="1" applyAlignment="1" applyProtection="1">
      <alignment vertical="center" wrapText="1"/>
    </xf>
    <xf numFmtId="190" fontId="3" fillId="0" borderId="87" xfId="0" applyNumberFormat="1" applyFont="1" applyFill="1" applyBorder="1" applyAlignment="1" applyProtection="1">
      <alignment vertical="center" wrapText="1"/>
    </xf>
    <xf numFmtId="0" fontId="0" fillId="0" borderId="87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81" fillId="0" borderId="87" xfId="0" applyFont="1" applyBorder="1" applyAlignment="1">
      <alignment vertical="center" wrapText="1"/>
    </xf>
    <xf numFmtId="0" fontId="81" fillId="0" borderId="87" xfId="0" applyFont="1" applyBorder="1" applyAlignment="1">
      <alignment horizontal="center" vertical="center" wrapText="1"/>
    </xf>
    <xf numFmtId="0" fontId="82" fillId="0" borderId="87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5" fillId="0" borderId="105" xfId="0" applyNumberFormat="1" applyFont="1" applyFill="1" applyBorder="1" applyAlignment="1" applyProtection="1">
      <alignment horizontal="center" vertical="center" wrapText="1"/>
    </xf>
    <xf numFmtId="0" fontId="19" fillId="0" borderId="105" xfId="0" applyNumberFormat="1" applyFont="1" applyFill="1" applyBorder="1" applyAlignment="1" applyProtection="1">
      <alignment horizontal="center" vertical="center" wrapText="1"/>
    </xf>
    <xf numFmtId="189" fontId="74" fillId="0" borderId="105" xfId="0" applyNumberFormat="1" applyFont="1" applyFill="1" applyBorder="1" applyAlignment="1" applyProtection="1">
      <alignment horizontal="center" vertical="center" wrapText="1"/>
    </xf>
    <xf numFmtId="0" fontId="4" fillId="2" borderId="87" xfId="0" applyFont="1" applyFill="1" applyBorder="1" applyAlignment="1">
      <alignment vertical="center"/>
    </xf>
    <xf numFmtId="0" fontId="4" fillId="2" borderId="87" xfId="2232" applyFont="1" applyFill="1" applyBorder="1" applyAlignment="1">
      <alignment vertical="center"/>
    </xf>
    <xf numFmtId="1" fontId="4" fillId="2" borderId="87" xfId="0" applyNumberFormat="1" applyFont="1" applyFill="1" applyBorder="1" applyAlignment="1">
      <alignment vertical="center"/>
    </xf>
    <xf numFmtId="3" fontId="4" fillId="0" borderId="87" xfId="0" applyNumberFormat="1" applyFont="1" applyFill="1" applyBorder="1" applyAlignment="1" applyProtection="1">
      <alignment vertical="center"/>
      <protection locked="0"/>
    </xf>
    <xf numFmtId="0" fontId="4" fillId="0" borderId="87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72" fillId="0" borderId="0" xfId="0" applyNumberFormat="1" applyFont="1" applyFill="1" applyBorder="1" applyAlignment="1" applyProtection="1">
      <alignment horizontal="center"/>
    </xf>
    <xf numFmtId="0" fontId="19" fillId="0" borderId="81" xfId="0" applyFont="1" applyBorder="1" applyAlignment="1">
      <alignment horizontal="center" vertical="center"/>
    </xf>
    <xf numFmtId="0" fontId="15" fillId="0" borderId="81" xfId="0" applyNumberFormat="1" applyFont="1" applyFill="1" applyBorder="1" applyAlignment="1" applyProtection="1">
      <alignment horizontal="left" vertical="center"/>
    </xf>
    <xf numFmtId="0" fontId="19" fillId="0" borderId="81" xfId="0" applyNumberFormat="1" applyFont="1" applyFill="1" applyBorder="1" applyAlignment="1" applyProtection="1">
      <alignment horizontal="left" vertical="center"/>
    </xf>
    <xf numFmtId="0" fontId="19" fillId="0" borderId="9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5" fillId="0" borderId="94" xfId="0" applyNumberFormat="1" applyFont="1" applyFill="1" applyBorder="1" applyAlignment="1" applyProtection="1">
      <alignment horizontal="left" vertical="center"/>
    </xf>
    <xf numFmtId="0" fontId="15" fillId="0" borderId="5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horizontal="left" vertical="center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82" fillId="0" borderId="99" xfId="0" applyNumberFormat="1" applyFont="1" applyFill="1" applyBorder="1" applyAlignment="1" applyProtection="1">
      <alignment horizontal="center" vertical="center"/>
    </xf>
    <xf numFmtId="0" fontId="82" fillId="0" borderId="100" xfId="0" applyNumberFormat="1" applyFont="1" applyFill="1" applyBorder="1" applyAlignment="1" applyProtection="1">
      <alignment horizontal="center" vertical="center"/>
    </xf>
    <xf numFmtId="0" fontId="82" fillId="0" borderId="102" xfId="0" applyNumberFormat="1" applyFont="1" applyFill="1" applyBorder="1" applyAlignment="1" applyProtection="1">
      <alignment horizontal="center" vertical="center"/>
    </xf>
    <xf numFmtId="0" fontId="82" fillId="0" borderId="97" xfId="0" applyNumberFormat="1" applyFont="1" applyFill="1" applyBorder="1" applyAlignment="1" applyProtection="1">
      <alignment horizontal="center" vertical="center"/>
    </xf>
    <xf numFmtId="0" fontId="82" fillId="0" borderId="101" xfId="0" applyNumberFormat="1" applyFont="1" applyFill="1" applyBorder="1" applyAlignment="1" applyProtection="1">
      <alignment horizontal="center" vertical="center"/>
    </xf>
    <xf numFmtId="0" fontId="82" fillId="0" borderId="103" xfId="0" applyNumberFormat="1" applyFont="1" applyFill="1" applyBorder="1" applyAlignment="1" applyProtection="1">
      <alignment horizontal="center" vertical="center"/>
    </xf>
    <xf numFmtId="0" fontId="81" fillId="0" borderId="97" xfId="0" applyFont="1" applyBorder="1" applyAlignment="1">
      <alignment horizontal="center" vertical="center" wrapText="1"/>
    </xf>
    <xf numFmtId="0" fontId="82" fillId="0" borderId="87" xfId="0" applyNumberFormat="1" applyFont="1" applyFill="1" applyBorder="1" applyAlignment="1" applyProtection="1">
      <alignment horizontal="center" vertical="center"/>
    </xf>
    <xf numFmtId="0" fontId="82" fillId="0" borderId="101" xfId="0" applyNumberFormat="1" applyFont="1" applyFill="1" applyBorder="1" applyAlignment="1" applyProtection="1">
      <alignment horizontal="center" vertical="center" wrapText="1"/>
    </xf>
    <xf numFmtId="0" fontId="82" fillId="0" borderId="5" xfId="0" applyNumberFormat="1" applyFont="1" applyFill="1" applyBorder="1" applyAlignment="1" applyProtection="1">
      <alignment horizontal="center" vertical="center" wrapText="1"/>
    </xf>
    <xf numFmtId="0" fontId="82" fillId="0" borderId="103" xfId="0" applyNumberFormat="1" applyFont="1" applyFill="1" applyBorder="1" applyAlignment="1" applyProtection="1">
      <alignment horizontal="center" vertical="center" wrapText="1"/>
    </xf>
    <xf numFmtId="0" fontId="82" fillId="3" borderId="87" xfId="0" applyNumberFormat="1" applyFont="1" applyFill="1" applyBorder="1" applyAlignment="1" applyProtection="1">
      <alignment horizontal="center" vertical="center" wrapText="1"/>
    </xf>
    <xf numFmtId="0" fontId="82" fillId="3" borderId="101" xfId="0" applyNumberFormat="1" applyFont="1" applyFill="1" applyBorder="1" applyAlignment="1" applyProtection="1">
      <alignment horizontal="center" vertical="center" wrapText="1"/>
    </xf>
    <xf numFmtId="0" fontId="82" fillId="3" borderId="5" xfId="0" applyNumberFormat="1" applyFont="1" applyFill="1" applyBorder="1" applyAlignment="1" applyProtection="1">
      <alignment horizontal="center" vertical="center" wrapText="1"/>
    </xf>
    <xf numFmtId="0" fontId="82" fillId="3" borderId="103" xfId="0" applyNumberFormat="1" applyFont="1" applyFill="1" applyBorder="1" applyAlignment="1" applyProtection="1">
      <alignment horizontal="center" vertical="center" wrapText="1"/>
    </xf>
    <xf numFmtId="0" fontId="82" fillId="3" borderId="5" xfId="0" applyFont="1" applyFill="1" applyBorder="1" applyAlignment="1">
      <alignment horizontal="center" vertical="center"/>
    </xf>
    <xf numFmtId="0" fontId="82" fillId="3" borderId="103" xfId="0" applyFont="1" applyFill="1" applyBorder="1" applyAlignment="1">
      <alignment horizontal="center" vertical="center"/>
    </xf>
    <xf numFmtId="0" fontId="81" fillId="0" borderId="87" xfId="0" applyFont="1" applyBorder="1" applyAlignment="1">
      <alignment horizontal="center" vertical="center" wrapText="1"/>
    </xf>
  </cellXfs>
  <cellStyles count="11023">
    <cellStyle name="_x0007_" xfId="9"/>
    <cellStyle name="?鹎%U龡&amp;H齲_x0001_C铣_x0014__x0007__x0001__x0001_" xfId="10"/>
    <cellStyle name="@ET_Style?Normal" xfId="11"/>
    <cellStyle name="_(081201原稿)政府大专项" xfId="12"/>
    <cellStyle name="_(081201原稿)政府大专项 2" xfId="13"/>
    <cellStyle name="_(081201原稿)政府大专项_2" xfId="14"/>
    <cellStyle name="_(081201原稿)政府大专项_2 2" xfId="15"/>
    <cellStyle name="_(081201原稿)政府大专项_5" xfId="16"/>
    <cellStyle name="_(081201原稿)政府大专项_5 2" xfId="17"/>
    <cellStyle name="_(081201原稿)政府大专项_沈阳" xfId="18"/>
    <cellStyle name="_(081201原稿)政府大专项_沈阳 2" xfId="19"/>
    <cellStyle name="_(081201原稿)政府大专项_沈阳_2" xfId="20"/>
    <cellStyle name="_(081201原稿)政府大专项_沈阳_2 2" xfId="21"/>
    <cellStyle name="_(081201原稿)政府大专项_沈阳_5" xfId="22"/>
    <cellStyle name="_(081201原稿)政府大专项_沈阳_5 2" xfId="23"/>
    <cellStyle name="_（2007 12 3）按专项分类编制2008年养老保险中心部门预算(定稿）" xfId="24"/>
    <cellStyle name="_（2007 12 3）按专项分类编制2008年养老保险中心部门预算(定稿） (2)" xfId="25"/>
    <cellStyle name="_（2007 12 3）按专项分类编制2008年养老保险中心部门预算(定稿） (2) 2" xfId="26"/>
    <cellStyle name="_（2007 12 3）按专项分类编制2008年养老保险中心部门预算(定稿） (2)_2" xfId="27"/>
    <cellStyle name="_（2007 12 3）按专项分类编制2008年养老保险中心部门预算(定稿） (2)_2 2" xfId="28"/>
    <cellStyle name="_（2007 12 3）按专项分类编制2008年养老保险中心部门预算(定稿） (2)_5" xfId="29"/>
    <cellStyle name="_（2007 12 3）按专项分类编制2008年养老保险中心部门预算(定稿） (2)_5 2" xfId="30"/>
    <cellStyle name="_（2007 12 3）按专项分类编制2008年养老保险中心部门预算(定稿） (2)_沈阳" xfId="31"/>
    <cellStyle name="_（2007 12 3）按专项分类编制2008年养老保险中心部门预算(定稿） (2)_沈阳 2" xfId="32"/>
    <cellStyle name="_（2007 12 3）按专项分类编制2008年养老保险中心部门预算(定稿） (2)_沈阳_2" xfId="33"/>
    <cellStyle name="_（2007 12 3）按专项分类编制2008年养老保险中心部门预算(定稿） (2)_沈阳_2 2" xfId="34"/>
    <cellStyle name="_（2007 12 3）按专项分类编制2008年养老保险中心部门预算(定稿） (2)_沈阳_5" xfId="35"/>
    <cellStyle name="_（2007 12 3）按专项分类编制2008年养老保险中心部门预算(定稿） (2)_沈阳_5 2" xfId="36"/>
    <cellStyle name="_（2007 12 3）按专项分类编制2008年养老保险中心部门预算(定稿） 2" xfId="37"/>
    <cellStyle name="_（2007 12 3）按专项分类编制2008年养老保险中心部门预算(定稿） 3" xfId="38"/>
    <cellStyle name="_（2007 12 3）按专项分类编制2008年养老保险中心部门预算(定稿） 4" xfId="39"/>
    <cellStyle name="_（2007 12 3）按专项分类编制2008年养老保险中心部门预算(定稿）_2" xfId="40"/>
    <cellStyle name="_（2007 12 3）按专项分类编制2008年养老保险中心部门预算(定稿）_2 2" xfId="41"/>
    <cellStyle name="_（2007 12 3）按专项分类编制2008年养老保险中心部门预算(定稿）_5" xfId="42"/>
    <cellStyle name="_（2007 12 3）按专项分类编制2008年养老保险中心部门预算(定稿）_5 2" xfId="43"/>
    <cellStyle name="_（2007 12 3）按专项分类编制2008年养老保险中心部门预算(定稿）_沈阳" xfId="44"/>
    <cellStyle name="_（2007 12 3）按专项分类编制2008年养老保险中心部门预算(定稿）_沈阳 2" xfId="45"/>
    <cellStyle name="_（2007 12 3）按专项分类编制2008年养老保险中心部门预算(定稿）_沈阳_2" xfId="46"/>
    <cellStyle name="_（2007 12 3）按专项分类编制2008年养老保险中心部门预算(定稿）_沈阳_2 2" xfId="47"/>
    <cellStyle name="_（2007 12 3）按专项分类编制2008年养老保险中心部门预算(定稿）_沈阳_5" xfId="48"/>
    <cellStyle name="_（2007 12 3）按专项分类编制2008年养老保险中心部门预算(定稿）_沈阳_5 2" xfId="49"/>
    <cellStyle name="_08教科文处专项汇总专项总表" xfId="50"/>
    <cellStyle name="_08经建部门专项" xfId="51"/>
    <cellStyle name="_08流通处部门专项汇总1" xfId="52"/>
    <cellStyle name="_08政法处部门专项（第四稿）报预算" xfId="53"/>
    <cellStyle name="_08政法处部门专项（正确稿分类）含结转项目" xfId="54"/>
    <cellStyle name="_11个月" xfId="55"/>
    <cellStyle name="_11个月_2" xfId="56"/>
    <cellStyle name="_11个月_2_锦州市2016年一般公共预算收入预算安排情况表" xfId="57"/>
    <cellStyle name="_12.14-人代会报告附表" xfId="58"/>
    <cellStyle name="_12.24调08综合处部门专项1" xfId="59"/>
    <cellStyle name="_12月14日 新任务数" xfId="60"/>
    <cellStyle name="_12月表" xfId="61"/>
    <cellStyle name="_12月表_2" xfId="62"/>
    <cellStyle name="_12月表_2_锦州市2016年一般公共预算收入预算安排情况表" xfId="63"/>
    <cellStyle name="_14新宾" xfId="64"/>
    <cellStyle name="_14新宾_2" xfId="65"/>
    <cellStyle name="_14新宾_2_锦州市2016年一般公共预算收入预算安排情况表" xfId="66"/>
    <cellStyle name="_1953-1993年上解及补助、2003年以来教育支出情况" xfId="67"/>
    <cellStyle name="_1953-1993年上解及补助、2003年以来教育支出情况_2" xfId="68"/>
    <cellStyle name="_1953-1993年上解及补助、2003年以来教育支出情况_2_锦州市2016年一般公共预算收入预算安排情况表" xfId="69"/>
    <cellStyle name="_1996-2003年12月当月情况和基建" xfId="70"/>
    <cellStyle name="_1996-2003年12月当月情况和基建_2" xfId="71"/>
    <cellStyle name="_1996-2003年12月当月情况和基建_2_锦州市2016年一般公共预算收入预算安排情况表" xfId="72"/>
    <cellStyle name="_2002-2005年省对市补助情况表(最后)" xfId="73"/>
    <cellStyle name="_2005年1月报人大材料（非附表" xfId="74"/>
    <cellStyle name="_2005年1月报人大材料（非附表_2" xfId="75"/>
    <cellStyle name="_2005年1月报人大材料（非附表_2_锦州市2016年一般公共预算收入预算安排情况表" xfId="76"/>
    <cellStyle name="_2005年收支表-财政数" xfId="77"/>
    <cellStyle name="_2005年收支表-财政数_2" xfId="78"/>
    <cellStyle name="_2005年收支表-财政数_2_锦州市2016年一般公共预算收入预算安排情况表" xfId="79"/>
    <cellStyle name="_2005年收支预计和2006年收入预算" xfId="80"/>
    <cellStyle name="_2005年收支预计和2006年收入预算_2" xfId="81"/>
    <cellStyle name="_2005年收支预计和2006年收入预算_2_锦州市2016年一般公共预算收入预算安排情况表" xfId="82"/>
    <cellStyle name="_2005年预算" xfId="83"/>
    <cellStyle name="_2005年预算_2" xfId="84"/>
    <cellStyle name="_2005年预算_2_锦州市2016年一般公共预算收入预算安排情况表" xfId="85"/>
    <cellStyle name="_2006年1月份税收收入分类型汇总表" xfId="86"/>
    <cellStyle name="_2006年1月份税收收入分类型汇总表_2" xfId="87"/>
    <cellStyle name="_2006年1月份税收收入分类型汇总表_2_锦州市2016年一般公共预算收入预算安排情况表" xfId="88"/>
    <cellStyle name="_2006年预算（收入增幅13％，支出16％）-12月20日修改" xfId="89"/>
    <cellStyle name="_2006年预算（收入增幅13％，支出16％）-12月20日修改_2" xfId="90"/>
    <cellStyle name="_2006年预算（收入增幅13％，支出16％）-12月20日修改_2_锦州市2016年一般公共预算收入预算安排情况表" xfId="91"/>
    <cellStyle name="_2007年11月加班（市长汇报） (2)" xfId="92"/>
    <cellStyle name="_2007年11月加班（市长汇报） (2) 2" xfId="93"/>
    <cellStyle name="_2007年11月加班（市长汇报） (2)_2" xfId="94"/>
    <cellStyle name="_2007年11月加班（市长汇报） (2)_2 2" xfId="95"/>
    <cellStyle name="_2007年11月加班（市长汇报） (2)_5" xfId="96"/>
    <cellStyle name="_2007年11月加班（市长汇报） (2)_5 2" xfId="97"/>
    <cellStyle name="_2007年11月加班（市长汇报） (2)_沈阳" xfId="98"/>
    <cellStyle name="_2007年11月加班（市长汇报） (2)_沈阳 2" xfId="99"/>
    <cellStyle name="_2007年11月加班（市长汇报） (2)_沈阳_2" xfId="100"/>
    <cellStyle name="_2007年11月加班（市长汇报） (2)_沈阳_2 2" xfId="101"/>
    <cellStyle name="_2007年11月加班（市长汇报） (2)_沈阳_5" xfId="102"/>
    <cellStyle name="_2007年11月加班（市长汇报） (2)_沈阳_5 2" xfId="103"/>
    <cellStyle name="_2007年全年部分城市收支情况比较表" xfId="104"/>
    <cellStyle name="_2007年全年部分城市收支情况比较表_2" xfId="105"/>
    <cellStyle name="_2007年全年部分城市收支情况比较表_2_锦州市2016年一般公共预算收入预算安排情况表" xfId="106"/>
    <cellStyle name="_2007年上半年全国地方级和部分城市收支情况" xfId="107"/>
    <cellStyle name="_2007年上半年全国地方级和部分城市收支情况_2" xfId="108"/>
    <cellStyle name="_2007年上半年全国地方级和部分城市收支情况_2_锦州市2016年一般公共预算收入预算安排情况表" xfId="109"/>
    <cellStyle name="_2007年市本级政府专项资金支出完成情况统计表(最后)" xfId="110"/>
    <cellStyle name="_2007年市本级政府专项资金支出完成情况统计表(最后) 2" xfId="111"/>
    <cellStyle name="_2007年市本级政府专项资金支出完成情况统计表(最后)_2" xfId="112"/>
    <cellStyle name="_2007年市本级政府专项资金支出完成情况统计表(最后)_2 2" xfId="113"/>
    <cellStyle name="_2007年市本级政府专项资金支出完成情况统计表(最后)_5" xfId="114"/>
    <cellStyle name="_2007年市本级政府专项资金支出完成情况统计表(最后)_5 2" xfId="115"/>
    <cellStyle name="_2007年市本级政府专项资金支出完成情况统计表(最后)_沈阳" xfId="116"/>
    <cellStyle name="_2007年市本级政府专项资金支出完成情况统计表(最后)_沈阳 2" xfId="117"/>
    <cellStyle name="_2007年市本级政府专项资金支出完成情况统计表(最后)_沈阳_2" xfId="118"/>
    <cellStyle name="_2007年市本级政府专项资金支出完成情况统计表(最后)_沈阳_2 2" xfId="119"/>
    <cellStyle name="_2007年市本级政府专项资金支出完成情况统计表(最后)_沈阳_5" xfId="120"/>
    <cellStyle name="_2007年市本级政府专项资金支出完成情况统计表(最后)_沈阳_5 2" xfId="121"/>
    <cellStyle name="_2008年1月份执行分析表（新科目）" xfId="122"/>
    <cellStyle name="_2008年1月份执行分析表（新科目）_2" xfId="123"/>
    <cellStyle name="_2008年1月份执行分析表（新科目）_2_锦州市2016年一般公共预算收入预算安排情况表" xfId="124"/>
    <cellStyle name="_2008年分管部门财力需求情况第三次测算" xfId="125"/>
    <cellStyle name="_2008年分管部门财力需求情况第三次测算 2" xfId="126"/>
    <cellStyle name="_2008年分管部门财力需求情况第三次测算_2" xfId="127"/>
    <cellStyle name="_2008年分管部门财力需求情况第三次测算_2 2" xfId="128"/>
    <cellStyle name="_2008年分管部门财力需求情况第三次测算_5" xfId="129"/>
    <cellStyle name="_2008年分管部门财力需求情况第三次测算_5 2" xfId="130"/>
    <cellStyle name="_2008年分管部门财力需求情况第三次测算_沈阳" xfId="131"/>
    <cellStyle name="_2008年分管部门财力需求情况第三次测算_沈阳 2" xfId="132"/>
    <cellStyle name="_2008年分管部门财力需求情况第三次测算_沈阳_2" xfId="133"/>
    <cellStyle name="_2008年分管部门财力需求情况第三次测算_沈阳_2 2" xfId="134"/>
    <cellStyle name="_2008年分管部门财力需求情况第三次测算_沈阳_5" xfId="135"/>
    <cellStyle name="_2008年分管部门财力需求情况第三次测算_沈阳_5 2" xfId="136"/>
    <cellStyle name="_2008年结算明细事项" xfId="137"/>
    <cellStyle name="_2008年市本级政府专项资金支出预算安排情况统计表(最后)" xfId="138"/>
    <cellStyle name="_2008年市本级政府专项资金支出预算安排情况统计表(最后) 2" xfId="139"/>
    <cellStyle name="_2008年市本级政府专项资金支出预算安排情况统计表(最后)_2" xfId="140"/>
    <cellStyle name="_2008年市本级政府专项资金支出预算安排情况统计表(最后)_2 2" xfId="141"/>
    <cellStyle name="_2008年市本级政府专项资金支出预算安排情况统计表(最后)_5" xfId="142"/>
    <cellStyle name="_2008年市本级政府专项资金支出预算安排情况统计表(最后)_5 2" xfId="143"/>
    <cellStyle name="_2008年市本级政府专项资金支出预算安排情况统计表(最后)_沈阳" xfId="144"/>
    <cellStyle name="_2008年市本级政府专项资金支出预算安排情况统计表(最后)_沈阳 2" xfId="145"/>
    <cellStyle name="_2008年市本级政府专项资金支出预算安排情况统计表(最后)_沈阳_2" xfId="146"/>
    <cellStyle name="_2008年市本级政府专项资金支出预算安排情况统计表(最后)_沈阳_2 2" xfId="147"/>
    <cellStyle name="_2008年市本级政府专项资金支出预算安排情况统计表(最后)_沈阳_5" xfId="148"/>
    <cellStyle name="_2008年市本级政府专项资金支出预算安排情况统计表(最后)_沈阳_5 2" xfId="149"/>
    <cellStyle name="_2008年总分机构基本情况表（090211)" xfId="150"/>
    <cellStyle name="_2008年总分机构基本情况表（090211) 2" xfId="151"/>
    <cellStyle name="_2008年总分机构基本情况表（090211)_2" xfId="152"/>
    <cellStyle name="_2008年总分机构基本情况表（090211)_2 2" xfId="153"/>
    <cellStyle name="_2008年总分机构基本情况表（090211)_5" xfId="154"/>
    <cellStyle name="_2008年总分机构基本情况表（090211)_5 2" xfId="155"/>
    <cellStyle name="_2008年总分机构基本情况表（090211)_沈阳" xfId="156"/>
    <cellStyle name="_2008年总分机构基本情况表（090211)_沈阳 2" xfId="157"/>
    <cellStyle name="_2008年总分机构基本情况表（090211)_沈阳_2" xfId="158"/>
    <cellStyle name="_2008年总分机构基本情况表（090211)_沈阳_2 2" xfId="159"/>
    <cellStyle name="_2008年总分机构基本情况表（090211)_沈阳_5" xfId="160"/>
    <cellStyle name="_2008年总分机构基本情况表（090211)_沈阳_5 2" xfId="161"/>
    <cellStyle name="_2008年总分机构基本情况表（定稿)" xfId="162"/>
    <cellStyle name="_2008年总分机构基本情况表（定稿) 2" xfId="163"/>
    <cellStyle name="_2008年总分机构基本情况表（定稿)_2" xfId="164"/>
    <cellStyle name="_2008年总分机构基本情况表（定稿)_2 2" xfId="165"/>
    <cellStyle name="_2008年总分机构基本情况表（定稿)_5" xfId="166"/>
    <cellStyle name="_2008年总分机构基本情况表（定稿)_5 2" xfId="167"/>
    <cellStyle name="_2008年总分机构基本情况表（定稿)_沈阳" xfId="168"/>
    <cellStyle name="_2008年总分机构基本情况表（定稿)_沈阳 2" xfId="169"/>
    <cellStyle name="_2008年总分机构基本情况表（定稿)_沈阳_2" xfId="170"/>
    <cellStyle name="_2008年总分机构基本情况表（定稿)_沈阳_2 2" xfId="171"/>
    <cellStyle name="_2008年总分机构基本情况表（定稿)_沈阳_5" xfId="172"/>
    <cellStyle name="_2008年总分机构基本情况表（定稿)_沈阳_5 2" xfId="173"/>
    <cellStyle name="_2010-2011年财政收支相关报表 (version 1)" xfId="174"/>
    <cellStyle name="_2010-2011年财政收支相关报表 (version 1)_2" xfId="175"/>
    <cellStyle name="_2010-2011年财政收支相关报表 (version 1)_2_锦州市2016年一般公共预算收入预算安排情况表" xfId="176"/>
    <cellStyle name="_2011年01月份执行分析表" xfId="177"/>
    <cellStyle name="_2011年01月份执行分析表_2" xfId="178"/>
    <cellStyle name="_2011年01月份执行分析表_2_锦州市2016年一般公共预算收入预算安排情况表" xfId="179"/>
    <cellStyle name="_2011年计划本子自制" xfId="180"/>
    <cellStyle name="_2011年支出预算-县区汇总数" xfId="181"/>
    <cellStyle name="_2013人代会附表" xfId="182"/>
    <cellStyle name="_4月表" xfId="183"/>
    <cellStyle name="_4月表_2" xfId="184"/>
    <cellStyle name="_4月表_2_锦州市2016年一般公共预算收入预算安排情况表" xfId="185"/>
    <cellStyle name="_Book1" xfId="186"/>
    <cellStyle name="_Book1 2" xfId="187"/>
    <cellStyle name="_Book1_1" xfId="188"/>
    <cellStyle name="_Book1_2" xfId="189"/>
    <cellStyle name="_Book1_2 2" xfId="190"/>
    <cellStyle name="_Book1_5" xfId="191"/>
    <cellStyle name="_Book1_5 2" xfId="192"/>
    <cellStyle name="_Book1_沈阳" xfId="193"/>
    <cellStyle name="_Book1_沈阳 2" xfId="194"/>
    <cellStyle name="_Book1_沈阳_2" xfId="195"/>
    <cellStyle name="_Book1_沈阳_2 2" xfId="196"/>
    <cellStyle name="_Book1_沈阳_5" xfId="197"/>
    <cellStyle name="_Book1_沈阳_5 2" xfId="198"/>
    <cellStyle name="_Book2 (6)" xfId="199"/>
    <cellStyle name="_ET_STYLE_NoName_00_" xfId="200"/>
    <cellStyle name="_ET_STYLE_NoName_00__2" xfId="201"/>
    <cellStyle name="_ET_STYLE_NoName_00__2_锦州市2016年一般公共预算收入预算安排情况表" xfId="202"/>
    <cellStyle name="_ET_STYLE_NoName_00__朝阳报省" xfId="203"/>
    <cellStyle name="_ET_STYLE_NoName_00__朝阳报省_2" xfId="204"/>
    <cellStyle name="_ET_STYLE_NoName_00__朝阳报省_2_锦州市2016年一般公共预算收入预算安排情况表" xfId="205"/>
    <cellStyle name="_ET_STYLE_NoName_00__锦州市2016年一般公共预算收入预算安排情况表(11.9给李一娇提供继攀)" xfId="206"/>
    <cellStyle name="_ET_STYLE_NoName_00__县级基本财力保障机制2011年发文附表(资金分配)" xfId="207"/>
    <cellStyle name="_ET_STYLE_NoName_00__元旦加班表（李一娇提供）" xfId="208"/>
    <cellStyle name="_norma1" xfId="209"/>
    <cellStyle name="_norma1_11个月" xfId="210"/>
    <cellStyle name="_norma1_11个月_2" xfId="211"/>
    <cellStyle name="_norma1_11个月_2_锦州市2016年一般公共预算收入预算安排情况表" xfId="212"/>
    <cellStyle name="_norma1_12月表" xfId="213"/>
    <cellStyle name="_norma1_12月表_2" xfId="214"/>
    <cellStyle name="_norma1_12月表_2_锦州市2016年一般公共预算收入预算安排情况表" xfId="215"/>
    <cellStyle name="_norma1_2" xfId="216"/>
    <cellStyle name="_norma1_2_锦州市2016年一般公共预算收入预算安排情况表" xfId="217"/>
    <cellStyle name="_norma1_2006年1月份税收收入分类型汇总表" xfId="218"/>
    <cellStyle name="_norma1_2006年1月份税收收入分类型汇总表_2" xfId="219"/>
    <cellStyle name="_norma1_2006年1月份税收收入分类型汇总表_2_锦州市2016年一般公共预算收入预算安排情况表" xfId="220"/>
    <cellStyle name="_norma1_2007年06月份执行分析表(7.2)" xfId="221"/>
    <cellStyle name="_norma1_2007年06月份执行分析表(7.2)_2" xfId="222"/>
    <cellStyle name="_norma1_2007年06月份执行分析表(7.2)_2_锦州市2016年一般公共预算收入预算安排情况表" xfId="223"/>
    <cellStyle name="_norma1_2007年全年部分城市收支情况比较表" xfId="224"/>
    <cellStyle name="_norma1_2007年全年部分城市收支情况比较表_2" xfId="225"/>
    <cellStyle name="_norma1_2007年全年部分城市收支情况比较表_2_锦州市2016年一般公共预算收入预算安排情况表" xfId="226"/>
    <cellStyle name="_norma1_2007年上半年我市、全国、辽宁省、15城市财政收支情况表－政府全会用" xfId="227"/>
    <cellStyle name="_norma1_2007年上半年我市、全国、辽宁省、15城市财政收支情况表－政府全会用_2" xfId="228"/>
    <cellStyle name="_norma1_2007年上半年我市、全国、辽宁省、15城市财政收支情况表－政府全会用_2_锦州市2016年一般公共预算收入预算安排情况表" xfId="229"/>
    <cellStyle name="_norma1_2008年1月份执行分析表（新科目）" xfId="230"/>
    <cellStyle name="_norma1_2008年1月份执行分析表（新科目）_2" xfId="231"/>
    <cellStyle name="_norma1_2008年1月份执行分析表（新科目）_2_锦州市2016年一般公共预算收入预算安排情况表" xfId="232"/>
    <cellStyle name="_norma1_2011年01月份执行分析表" xfId="233"/>
    <cellStyle name="_norma1_2011年01月份执行分析表_2" xfId="234"/>
    <cellStyle name="_norma1_2011年01月份执行分析表_2_锦州市2016年一般公共预算收入预算安排情况表" xfId="235"/>
    <cellStyle name="_norma1_4月表" xfId="236"/>
    <cellStyle name="_norma1_4月表_2" xfId="237"/>
    <cellStyle name="_norma1_4月表_2_锦州市2016年一般公共预算收入预算安排情况表" xfId="238"/>
    <cellStyle name="_报局党组(部门预算）改20080107 (3)" xfId="239"/>
    <cellStyle name="_表7" xfId="240"/>
    <cellStyle name="_表7 2" xfId="241"/>
    <cellStyle name="_表7_2" xfId="242"/>
    <cellStyle name="_表7_2 2" xfId="243"/>
    <cellStyle name="_表7_5" xfId="244"/>
    <cellStyle name="_表7_5 2" xfId="245"/>
    <cellStyle name="_表7_沈阳" xfId="246"/>
    <cellStyle name="_表7_沈阳 2" xfId="247"/>
    <cellStyle name="_表7_沈阳_2" xfId="248"/>
    <cellStyle name="_表7_沈阳_2 2" xfId="249"/>
    <cellStyle name="_表7_沈阳_5" xfId="250"/>
    <cellStyle name="_表7_沈阳_5 2" xfId="251"/>
    <cellStyle name="_部门预算需求20071207郭立新" xfId="252"/>
    <cellStyle name="_部门预算需求20071207郭立新 2" xfId="253"/>
    <cellStyle name="_部门预算需求20071207郭立新_2" xfId="254"/>
    <cellStyle name="_部门预算需求20071207郭立新_2 2" xfId="255"/>
    <cellStyle name="_部门预算需求20071207郭立新_5" xfId="256"/>
    <cellStyle name="_部门预算需求20071207郭立新_5 2" xfId="257"/>
    <cellStyle name="_部门预算需求20071207郭立新_沈阳" xfId="258"/>
    <cellStyle name="_部门预算需求20071207郭立新_沈阳 2" xfId="259"/>
    <cellStyle name="_部门预算需求20071207郭立新_沈阳_2" xfId="260"/>
    <cellStyle name="_部门预算需求20071207郭立新_沈阳_2 2" xfId="261"/>
    <cellStyle name="_部门预算需求20071207郭立新_沈阳_5" xfId="262"/>
    <cellStyle name="_部门预算需求20071207郭立新_沈阳_5 2" xfId="263"/>
    <cellStyle name="_大连市2005年一般预算收入完成情况监控表12.19" xfId="264"/>
    <cellStyle name="_大连市2005年一般预算收入完成情况监控表12.19_2" xfId="265"/>
    <cellStyle name="_大连市2005年一般预算收入完成情况监控表12.19_2_锦州市2016年一般公共预算收入预算安排情况表" xfId="266"/>
    <cellStyle name="_大连市2011年收支预算" xfId="267"/>
    <cellStyle name="_大连市2011年收支预算_2" xfId="268"/>
    <cellStyle name="_大连市2011年收支预算_2_锦州市2016年一般公共预算收入预算安排情况表" xfId="269"/>
    <cellStyle name="_大型活动" xfId="270"/>
    <cellStyle name="_大型活动 2" xfId="271"/>
    <cellStyle name="_大型活动_2" xfId="272"/>
    <cellStyle name="_大型活动_2 2" xfId="273"/>
    <cellStyle name="_大型活动_5" xfId="274"/>
    <cellStyle name="_大型活动_5 2" xfId="275"/>
    <cellStyle name="_大型活动_沈阳" xfId="276"/>
    <cellStyle name="_大型活动_沈阳 2" xfId="277"/>
    <cellStyle name="_大型活动_沈阳_2" xfId="278"/>
    <cellStyle name="_大型活动_沈阳_2 2" xfId="279"/>
    <cellStyle name="_大型活动_沈阳_5" xfId="280"/>
    <cellStyle name="_大型活动_沈阳_5 2" xfId="281"/>
    <cellStyle name="_附表表样（政法处）" xfId="282"/>
    <cellStyle name="_附表表样（政法处） 2" xfId="283"/>
    <cellStyle name="_附表表样（政法处）_2" xfId="284"/>
    <cellStyle name="_附表表样（政法处）_2 2" xfId="285"/>
    <cellStyle name="_附表表样（政法处）_5" xfId="286"/>
    <cellStyle name="_附表表样（政法处）_5 2" xfId="287"/>
    <cellStyle name="_附表表样（政法处）_沈阳" xfId="288"/>
    <cellStyle name="_附表表样（政法处）_沈阳 2" xfId="289"/>
    <cellStyle name="_附表表样（政法处）_沈阳_2" xfId="290"/>
    <cellStyle name="_附表表样（政法处）_沈阳_2 2" xfId="291"/>
    <cellStyle name="_附表表样（政法处）_沈阳_5" xfId="292"/>
    <cellStyle name="_附表表样（政法处）_沈阳_5 2" xfId="293"/>
    <cellStyle name="_副本2003年全国县级财政情况表" xfId="294"/>
    <cellStyle name="_副本2003年全国县级财政情况表_2" xfId="295"/>
    <cellStyle name="_副本2003年全国县级财政情况表_2_锦州市2016年一般公共预算收入预算安排情况表" xfId="296"/>
    <cellStyle name="_副本2009年国税总分机构" xfId="297"/>
    <cellStyle name="_副本2009年国税总分机构 2" xfId="298"/>
    <cellStyle name="_副本2009年国税总分机构_2" xfId="299"/>
    <cellStyle name="_副本2009年国税总分机构_2 2" xfId="300"/>
    <cellStyle name="_副本2009年国税总分机构_5" xfId="301"/>
    <cellStyle name="_副本2009年国税总分机构_5 2" xfId="302"/>
    <cellStyle name="_各市加班表-支出" xfId="303"/>
    <cellStyle name="_汇总表5%还原(20080130" xfId="304"/>
    <cellStyle name="_汇总表5%还原(20080130 2" xfId="305"/>
    <cellStyle name="_汇总表5%还原(20080130_2" xfId="306"/>
    <cellStyle name="_汇总表5%还原(20080130_2 2" xfId="307"/>
    <cellStyle name="_汇总表5%还原(20080130_5" xfId="308"/>
    <cellStyle name="_汇总表5%还原(20080130_5 2" xfId="309"/>
    <cellStyle name="_汇总表5%还原(20080130_沈阳" xfId="310"/>
    <cellStyle name="_汇总表5%还原(20080130_沈阳 2" xfId="311"/>
    <cellStyle name="_汇总表5%还原(20080130_沈阳_2" xfId="312"/>
    <cellStyle name="_汇总表5%还原(20080130_沈阳_2 2" xfId="313"/>
    <cellStyle name="_汇总表5%还原(20080130_沈阳_5" xfId="314"/>
    <cellStyle name="_汇总表5%还原(20080130_沈阳_5 2" xfId="315"/>
    <cellStyle name="_计划本子自制" xfId="316"/>
    <cellStyle name="_锦州市2015年预计及2016年预算情况表2015.9.30" xfId="317"/>
    <cellStyle name="_绝密材料（2003）2" xfId="318"/>
    <cellStyle name="_绝密材料（2003）2_2" xfId="319"/>
    <cellStyle name="_绝密材料（2003）2_2_锦州市2016年一般公共预算收入预算安排情况表" xfId="320"/>
    <cellStyle name="_农业处填报12.9" xfId="321"/>
    <cellStyle name="_农业处填报12.9 2" xfId="322"/>
    <cellStyle name="_农业处填报12.9_2" xfId="323"/>
    <cellStyle name="_农业处填报12.9_2 2" xfId="324"/>
    <cellStyle name="_农业处填报12.9_5" xfId="325"/>
    <cellStyle name="_农业处填报12.9_5 2" xfId="326"/>
    <cellStyle name="_农业处填报12.9_沈阳" xfId="327"/>
    <cellStyle name="_农业处填报12.9_沈阳 2" xfId="328"/>
    <cellStyle name="_农业处填报12.9_沈阳_2" xfId="329"/>
    <cellStyle name="_农业处填报12.9_沈阳_2 2" xfId="330"/>
    <cellStyle name="_农业处填报12.9_沈阳_5" xfId="331"/>
    <cellStyle name="_农业处填报12.9_沈阳_5 2" xfId="332"/>
    <cellStyle name="_企业处08专项预算(071227)" xfId="333"/>
    <cellStyle name="_人代会用表" xfId="334"/>
    <cellStyle name="_人代会用表_2" xfId="335"/>
    <cellStyle name="_人代会用表_2_锦州市2016年一般公共预算收入预算安排情况表" xfId="336"/>
    <cellStyle name="_上半年分析附表（报李市长）" xfId="337"/>
    <cellStyle name="_社保部门预算项目情况表(2007 12 25)" xfId="338"/>
    <cellStyle name="_省内14市02-07年一般预算收入增幅比较表" xfId="339"/>
    <cellStyle name="_市本级部门项目支出需求及预算安排情况表" xfId="340"/>
    <cellStyle name="_市本级部门项目支出需求及预算安排情况表 2" xfId="341"/>
    <cellStyle name="_市本级部门项目支出需求及预算安排情况表_2" xfId="342"/>
    <cellStyle name="_市本级部门项目支出需求及预算安排情况表_2 2" xfId="343"/>
    <cellStyle name="_市本级部门项目支出需求及预算安排情况表_5" xfId="344"/>
    <cellStyle name="_市本级部门项目支出需求及预算安排情况表_5 2" xfId="345"/>
    <cellStyle name="_市本级部门项目支出需求及预算安排情况表_沈阳" xfId="346"/>
    <cellStyle name="_市本级部门项目支出需求及预算安排情况表_沈阳 2" xfId="347"/>
    <cellStyle name="_市本级部门项目支出需求及预算安排情况表_沈阳_2" xfId="348"/>
    <cellStyle name="_市本级部门项目支出需求及预算安排情况表_沈阳_2 2" xfId="349"/>
    <cellStyle name="_市本级部门项目支出需求及预算安排情况表_沈阳_5" xfId="350"/>
    <cellStyle name="_市本级部门项目支出需求及预算安排情况表_沈阳_5 2" xfId="351"/>
    <cellStyle name="_市本级财力的明细(按24.8%)" xfId="352"/>
    <cellStyle name="_市本级财力的明细(按24.8%)_2" xfId="353"/>
    <cellStyle name="_市本级财力的明细(按24.8%)_2_锦州市2016年一般公共预算收入预算安排情况表" xfId="354"/>
    <cellStyle name="_市本级财力的明细(三个方案)" xfId="355"/>
    <cellStyle name="_市本级财力的明细(三个方案)_2" xfId="356"/>
    <cellStyle name="_市本级财力的明细(三个方案)_2_锦州市2016年一般公共预算收入预算安排情况表" xfId="357"/>
    <cellStyle name="_收入元旦加班表（市对下）" xfId="358"/>
    <cellStyle name="_夏市长报表" xfId="359"/>
    <cellStyle name="_夏市长报表_2" xfId="360"/>
    <cellStyle name="_夏市长报表_2_锦州市2016年一般公共预算收入预算安排情况表" xfId="361"/>
    <cellStyle name="_元旦加班表（2015年支出）" xfId="362"/>
    <cellStyle name="_综合专项资金（报预算）" xfId="363"/>
    <cellStyle name="_综合专项资金（报预算） 2" xfId="364"/>
    <cellStyle name="_综合专项资金（报预算）_2" xfId="365"/>
    <cellStyle name="_综合专项资金（报预算）_2 2" xfId="366"/>
    <cellStyle name="_综合专项资金（报预算）_5" xfId="367"/>
    <cellStyle name="_综合专项资金（报预算）_5 2" xfId="368"/>
    <cellStyle name="_综合专项资金（报预算）_沈阳" xfId="369"/>
    <cellStyle name="_综合专项资金（报预算）_沈阳 2" xfId="370"/>
    <cellStyle name="_综合专项资金（报预算）_沈阳_2" xfId="371"/>
    <cellStyle name="_综合专项资金（报预算）_沈阳_2 2" xfId="372"/>
    <cellStyle name="_综合专项资金（报预算）_沈阳_5" xfId="373"/>
    <cellStyle name="_综合专项资金（报预算）_沈阳_5 2" xfId="374"/>
    <cellStyle name="0,0_x000d_&#10;NA_x000d_&#10;" xfId="375"/>
    <cellStyle name="20% - 强调文字颜色 1 2" xfId="376"/>
    <cellStyle name="20% - 强调文字颜色 2 2" xfId="377"/>
    <cellStyle name="20% - 强调文字颜色 3 2" xfId="378"/>
    <cellStyle name="20% - 强调文字颜色 4 2" xfId="379"/>
    <cellStyle name="20% - 强调文字颜色 5 2" xfId="380"/>
    <cellStyle name="20% - 强调文字颜色 6 2" xfId="381"/>
    <cellStyle name="40% - 强调文字颜色 1 2" xfId="382"/>
    <cellStyle name="40% - 强调文字颜色 2 2" xfId="383"/>
    <cellStyle name="40% - 强调文字颜色 3 2" xfId="384"/>
    <cellStyle name="40% - 强调文字颜色 4 2" xfId="385"/>
    <cellStyle name="40% - 强调文字颜色 5 2" xfId="386"/>
    <cellStyle name="40% - 强调文字颜色 6 2" xfId="387"/>
    <cellStyle name="60% - 强调文字颜色 1 2" xfId="388"/>
    <cellStyle name="60% - 强调文字颜色 2 2" xfId="389"/>
    <cellStyle name="60% - 强调文字颜色 3 2" xfId="390"/>
    <cellStyle name="60% - 强调文字颜色 4 2" xfId="391"/>
    <cellStyle name="60% - 强调文字颜色 5 2" xfId="392"/>
    <cellStyle name="60% - 强调文字颜色 6 2" xfId="393"/>
    <cellStyle name="Accent1" xfId="394"/>
    <cellStyle name="Accent1 - 20%" xfId="395"/>
    <cellStyle name="Accent1 - 20% 2" xfId="396"/>
    <cellStyle name="Accent1 - 40%" xfId="397"/>
    <cellStyle name="Accent1 - 40% 2" xfId="398"/>
    <cellStyle name="Accent1 - 60%" xfId="399"/>
    <cellStyle name="Accent1_2006年33甘肃" xfId="400"/>
    <cellStyle name="Accent2" xfId="401"/>
    <cellStyle name="Accent2 - 20%" xfId="402"/>
    <cellStyle name="Accent2 - 20% 2" xfId="403"/>
    <cellStyle name="Accent2 - 40%" xfId="404"/>
    <cellStyle name="Accent2 - 40% 2" xfId="405"/>
    <cellStyle name="Accent2 - 60%" xfId="406"/>
    <cellStyle name="Accent2_2006年33甘肃" xfId="407"/>
    <cellStyle name="Accent3" xfId="408"/>
    <cellStyle name="Accent3 - 20%" xfId="409"/>
    <cellStyle name="Accent3 - 20% 2" xfId="410"/>
    <cellStyle name="Accent3 - 40%" xfId="411"/>
    <cellStyle name="Accent3 - 40% 2" xfId="412"/>
    <cellStyle name="Accent3 - 60%" xfId="413"/>
    <cellStyle name="Accent3_2006年33甘肃" xfId="414"/>
    <cellStyle name="Accent4" xfId="415"/>
    <cellStyle name="Accent4 - 20%" xfId="416"/>
    <cellStyle name="Accent4 - 20% 2" xfId="417"/>
    <cellStyle name="Accent4 - 40%" xfId="418"/>
    <cellStyle name="Accent4 - 40% 2" xfId="419"/>
    <cellStyle name="Accent4 - 60%" xfId="420"/>
    <cellStyle name="Accent5" xfId="421"/>
    <cellStyle name="Accent5 - 20%" xfId="422"/>
    <cellStyle name="Accent5 - 20% 2" xfId="423"/>
    <cellStyle name="Accent5 - 40%" xfId="424"/>
    <cellStyle name="Accent5 - 40% 2" xfId="425"/>
    <cellStyle name="Accent5 - 60%" xfId="426"/>
    <cellStyle name="Accent6" xfId="427"/>
    <cellStyle name="Accent6 - 20%" xfId="428"/>
    <cellStyle name="Accent6 - 20% 2" xfId="429"/>
    <cellStyle name="Accent6 - 40%" xfId="430"/>
    <cellStyle name="Accent6 - 40% 2" xfId="431"/>
    <cellStyle name="Accent6 - 60%" xfId="432"/>
    <cellStyle name="Accent6_2006年33甘肃" xfId="433"/>
    <cellStyle name="Calc Currency (0)" xfId="434"/>
    <cellStyle name="Calc Currency (0) 2" xfId="435"/>
    <cellStyle name="ColLevel_0" xfId="436"/>
    <cellStyle name="Comma [0]" xfId="437"/>
    <cellStyle name="comma zerodec" xfId="438"/>
    <cellStyle name="comma zerodec 2" xfId="439"/>
    <cellStyle name="Comma_1995" xfId="440"/>
    <cellStyle name="Currency [0]" xfId="441"/>
    <cellStyle name="Currency_1995" xfId="442"/>
    <cellStyle name="Currency1" xfId="443"/>
    <cellStyle name="Currency1 2" xfId="444"/>
    <cellStyle name="Date" xfId="445"/>
    <cellStyle name="Dollar (zero dec)" xfId="446"/>
    <cellStyle name="Dollar (zero dec) 2" xfId="447"/>
    <cellStyle name="Fixed" xfId="448"/>
    <cellStyle name="Grey" xfId="449"/>
    <cellStyle name="Header1" xfId="450"/>
    <cellStyle name="Header2" xfId="451"/>
    <cellStyle name="Header2 10" xfId="1772"/>
    <cellStyle name="Header2 10 10" xfId="4719"/>
    <cellStyle name="Header2 10 11" xfId="3908"/>
    <cellStyle name="Header2 10 12" xfId="4506"/>
    <cellStyle name="Header2 10 13" xfId="2480"/>
    <cellStyle name="Header2 10 14" xfId="4805"/>
    <cellStyle name="Header2 10 15" xfId="4907"/>
    <cellStyle name="Header2 10 16" xfId="5006"/>
    <cellStyle name="Header2 10 17" xfId="5106"/>
    <cellStyle name="Header2 10 18" xfId="5207"/>
    <cellStyle name="Header2 10 19" xfId="5308"/>
    <cellStyle name="Header2 10 2" xfId="4056"/>
    <cellStyle name="Header2 10 20" xfId="5408"/>
    <cellStyle name="Header2 10 21" xfId="5508"/>
    <cellStyle name="Header2 10 22" xfId="5608"/>
    <cellStyle name="Header2 10 23" xfId="5710"/>
    <cellStyle name="Header2 10 24" xfId="5808"/>
    <cellStyle name="Header2 10 25" xfId="5905"/>
    <cellStyle name="Header2 10 26" xfId="6004"/>
    <cellStyle name="Header2 10 27" xfId="6106"/>
    <cellStyle name="Header2 10 28" xfId="6205"/>
    <cellStyle name="Header2 10 29" xfId="6301"/>
    <cellStyle name="Header2 10 3" xfId="3444"/>
    <cellStyle name="Header2 10 30" xfId="6401"/>
    <cellStyle name="Header2 10 31" xfId="6498"/>
    <cellStyle name="Header2 10 32" xfId="6595"/>
    <cellStyle name="Header2 10 33" xfId="6692"/>
    <cellStyle name="Header2 10 34" xfId="6789"/>
    <cellStyle name="Header2 10 35" xfId="6885"/>
    <cellStyle name="Header2 10 36" xfId="6981"/>
    <cellStyle name="Header2 10 37" xfId="7080"/>
    <cellStyle name="Header2 10 38" xfId="7177"/>
    <cellStyle name="Header2 10 39" xfId="5871"/>
    <cellStyle name="Header2 10 4" xfId="3065"/>
    <cellStyle name="Header2 10 40" xfId="7279"/>
    <cellStyle name="Header2 10 41" xfId="7464"/>
    <cellStyle name="Header2 10 42" xfId="7573"/>
    <cellStyle name="Header2 10 43" xfId="7845"/>
    <cellStyle name="Header2 10 44" xfId="7744"/>
    <cellStyle name="Header2 10 45" xfId="7423"/>
    <cellStyle name="Header2 10 46" xfId="8686"/>
    <cellStyle name="Header2 10 47" xfId="6257"/>
    <cellStyle name="Header2 10 48" xfId="8744"/>
    <cellStyle name="Header2 10 49" xfId="8834"/>
    <cellStyle name="Header2 10 5" xfId="4270"/>
    <cellStyle name="Header2 10 50" xfId="8918"/>
    <cellStyle name="Header2 10 51" xfId="3217"/>
    <cellStyle name="Header2 10 52" xfId="9001"/>
    <cellStyle name="Header2 10 53" xfId="9156"/>
    <cellStyle name="Header2 10 54" xfId="9234"/>
    <cellStyle name="Header2 10 55" xfId="9449"/>
    <cellStyle name="Header2 10 56" xfId="9361"/>
    <cellStyle name="Header2 10 57" xfId="9128"/>
    <cellStyle name="Header2 10 58" xfId="10157"/>
    <cellStyle name="Header2 10 59" xfId="7425"/>
    <cellStyle name="Header2 10 6" xfId="4428"/>
    <cellStyle name="Header2 10 60" xfId="10191"/>
    <cellStyle name="Header2 10 61" xfId="10244"/>
    <cellStyle name="Header2 10 62" xfId="10286"/>
    <cellStyle name="Header2 10 63" xfId="3290"/>
    <cellStyle name="Header2 10 64" xfId="10324"/>
    <cellStyle name="Header2 10 7" xfId="2378"/>
    <cellStyle name="Header2 10 8" xfId="4527"/>
    <cellStyle name="Header2 10 9" xfId="4585"/>
    <cellStyle name="Header2 100" xfId="3958"/>
    <cellStyle name="Header2 101" xfId="4025"/>
    <cellStyle name="Header2 102" xfId="4210"/>
    <cellStyle name="Header2 103" xfId="4365"/>
    <cellStyle name="Header2 104" xfId="4244"/>
    <cellStyle name="Header2 105" xfId="3095"/>
    <cellStyle name="Header2 106" xfId="4515"/>
    <cellStyle name="Header2 107" xfId="3122"/>
    <cellStyle name="Header2 108" xfId="4323"/>
    <cellStyle name="Header2 109" xfId="4049"/>
    <cellStyle name="Header2 11" xfId="1942"/>
    <cellStyle name="Header2 11 10" xfId="3927"/>
    <cellStyle name="Header2 11 11" xfId="3454"/>
    <cellStyle name="Header2 11 12" xfId="3507"/>
    <cellStyle name="Header2 11 13" xfId="3961"/>
    <cellStyle name="Header2 11 14" xfId="3641"/>
    <cellStyle name="Header2 11 15" xfId="2383"/>
    <cellStyle name="Header2 11 16" xfId="3462"/>
    <cellStyle name="Header2 11 17" xfId="3193"/>
    <cellStyle name="Header2 11 18" xfId="4463"/>
    <cellStyle name="Header2 11 19" xfId="2443"/>
    <cellStyle name="Header2 11 2" xfId="2839"/>
    <cellStyle name="Header2 11 20" xfId="4666"/>
    <cellStyle name="Header2 11 21" xfId="2757"/>
    <cellStyle name="Header2 11 22" xfId="4517"/>
    <cellStyle name="Header2 11 23" xfId="2751"/>
    <cellStyle name="Header2 11 24" xfId="4761"/>
    <cellStyle name="Header2 11 25" xfId="4863"/>
    <cellStyle name="Header2 11 26" xfId="4962"/>
    <cellStyle name="Header2 11 27" xfId="5062"/>
    <cellStyle name="Header2 11 28" xfId="5163"/>
    <cellStyle name="Header2 11 29" xfId="5265"/>
    <cellStyle name="Header2 11 3" xfId="3518"/>
    <cellStyle name="Header2 11 30" xfId="5364"/>
    <cellStyle name="Header2 11 31" xfId="5464"/>
    <cellStyle name="Header2 11 32" xfId="5565"/>
    <cellStyle name="Header2 11 33" xfId="5667"/>
    <cellStyle name="Header2 11 34" xfId="5764"/>
    <cellStyle name="Header2 11 35" xfId="5863"/>
    <cellStyle name="Header2 11 36" xfId="5962"/>
    <cellStyle name="Header2 11 37" xfId="6062"/>
    <cellStyle name="Header2 11 38" xfId="6161"/>
    <cellStyle name="Header2 11 39" xfId="8057"/>
    <cellStyle name="Header2 11 4" xfId="2706"/>
    <cellStyle name="Header2 11 40" xfId="8476"/>
    <cellStyle name="Header2 11 41" xfId="7247"/>
    <cellStyle name="Header2 11 42" xfId="7342"/>
    <cellStyle name="Header2 11 43" xfId="8454"/>
    <cellStyle name="Header2 11 44" xfId="5703"/>
    <cellStyle name="Header2 11 45" xfId="5660"/>
    <cellStyle name="Header2 11 46" xfId="8469"/>
    <cellStyle name="Header2 11 47" xfId="6260"/>
    <cellStyle name="Header2 11 48" xfId="6360"/>
    <cellStyle name="Header2 11 49" xfId="8457"/>
    <cellStyle name="Header2 11 5" xfId="2521"/>
    <cellStyle name="Header2 11 50" xfId="6317"/>
    <cellStyle name="Header2 11 51" xfId="9638"/>
    <cellStyle name="Header2 11 52" xfId="10008"/>
    <cellStyle name="Header2 11 53" xfId="8977"/>
    <cellStyle name="Header2 11 54" xfId="9055"/>
    <cellStyle name="Header2 11 55" xfId="9988"/>
    <cellStyle name="Header2 11 56" xfId="7529"/>
    <cellStyle name="Header2 11 57" xfId="6837"/>
    <cellStyle name="Header2 11 58" xfId="10002"/>
    <cellStyle name="Header2 11 59" xfId="6270"/>
    <cellStyle name="Header2 11 6" xfId="3414"/>
    <cellStyle name="Header2 11 60" xfId="8575"/>
    <cellStyle name="Header2 11 61" xfId="9991"/>
    <cellStyle name="Header2 11 62" xfId="7479"/>
    <cellStyle name="Header2 11 63" xfId="10699"/>
    <cellStyle name="Header2 11 64" xfId="10979"/>
    <cellStyle name="Header2 11 7" xfId="3987"/>
    <cellStyle name="Header2 11 8" xfId="3409"/>
    <cellStyle name="Header2 11 9" xfId="4370"/>
    <cellStyle name="Header2 110" xfId="4679"/>
    <cellStyle name="Header2 111" xfId="4009"/>
    <cellStyle name="Header2 112" xfId="4824"/>
    <cellStyle name="Header2 113" xfId="4924"/>
    <cellStyle name="Header2 114" xfId="5024"/>
    <cellStyle name="Header2 115" xfId="5124"/>
    <cellStyle name="Header2 116" xfId="5226"/>
    <cellStyle name="Header2 117" xfId="5326"/>
    <cellStyle name="Header2 118" xfId="5426"/>
    <cellStyle name="Header2 119" xfId="5526"/>
    <cellStyle name="Header2 12" xfId="1769"/>
    <cellStyle name="Header2 12 10" xfId="4701"/>
    <cellStyle name="Header2 12 11" xfId="3250"/>
    <cellStyle name="Header2 12 12" xfId="2570"/>
    <cellStyle name="Header2 12 13" xfId="4645"/>
    <cellStyle name="Header2 12 14" xfId="4539"/>
    <cellStyle name="Header2 12 15" xfId="4617"/>
    <cellStyle name="Header2 12 16" xfId="4738"/>
    <cellStyle name="Header2 12 17" xfId="3251"/>
    <cellStyle name="Header2 12 18" xfId="4749"/>
    <cellStyle name="Header2 12 19" xfId="4568"/>
    <cellStyle name="Header2 12 2" xfId="3749"/>
    <cellStyle name="Header2 12 20" xfId="2761"/>
    <cellStyle name="Header2 12 21" xfId="4372"/>
    <cellStyle name="Header2 12 22" xfId="4420"/>
    <cellStyle name="Header2 12 23" xfId="3253"/>
    <cellStyle name="Header2 12 24" xfId="2748"/>
    <cellStyle name="Header2 12 25" xfId="3312"/>
    <cellStyle name="Header2 12 26" xfId="3992"/>
    <cellStyle name="Header2 12 27" xfId="3264"/>
    <cellStyle name="Header2 12 28" xfId="3806"/>
    <cellStyle name="Header2 12 29" xfId="4731"/>
    <cellStyle name="Header2 12 3" xfId="3441"/>
    <cellStyle name="Header2 12 30" xfId="4571"/>
    <cellStyle name="Header2 12 31" xfId="4720"/>
    <cellStyle name="Header2 12 32" xfId="4562"/>
    <cellStyle name="Header2 12 33" xfId="4843"/>
    <cellStyle name="Header2 12 34" xfId="4942"/>
    <cellStyle name="Header2 12 35" xfId="5042"/>
    <cellStyle name="Header2 12 36" xfId="5143"/>
    <cellStyle name="Header2 12 37" xfId="5246"/>
    <cellStyle name="Header2 12 38" xfId="5344"/>
    <cellStyle name="Header2 12 39" xfId="7035"/>
    <cellStyle name="Header2 12 4" xfId="3068"/>
    <cellStyle name="Header2 12 40" xfId="6797"/>
    <cellStyle name="Header2 12 41" xfId="5647"/>
    <cellStyle name="Header2 12 42" xfId="7551"/>
    <cellStyle name="Header2 12 43" xfId="8266"/>
    <cellStyle name="Header2 12 44" xfId="5942"/>
    <cellStyle name="Header2 12 45" xfId="5272"/>
    <cellStyle name="Header2 12 46" xfId="6143"/>
    <cellStyle name="Header2 12 47" xfId="6043"/>
    <cellStyle name="Header2 12 48" xfId="6339"/>
    <cellStyle name="Header2 12 49" xfId="6240"/>
    <cellStyle name="Header2 12 5" xfId="3556"/>
    <cellStyle name="Header2 12 50" xfId="6532"/>
    <cellStyle name="Header2 12 51" xfId="8793"/>
    <cellStyle name="Header2 12 52" xfId="8688"/>
    <cellStyle name="Header2 12 53" xfId="6631"/>
    <cellStyle name="Header2 12 54" xfId="9215"/>
    <cellStyle name="Header2 12 55" xfId="9834"/>
    <cellStyle name="Header2 12 56" xfId="7118"/>
    <cellStyle name="Header2 12 57" xfId="7175"/>
    <cellStyle name="Header2 12 58" xfId="7691"/>
    <cellStyle name="Header2 12 59" xfId="7017"/>
    <cellStyle name="Header2 12 6" xfId="4407"/>
    <cellStyle name="Header2 12 60" xfId="3821"/>
    <cellStyle name="Header2 12 61" xfId="4091"/>
    <cellStyle name="Header2 12 62" xfId="5908"/>
    <cellStyle name="Header2 12 63" xfId="10215"/>
    <cellStyle name="Header2 12 64" xfId="10158"/>
    <cellStyle name="Header2 12 7" xfId="2438"/>
    <cellStyle name="Header2 12 8" xfId="4508"/>
    <cellStyle name="Header2 12 9" xfId="4561"/>
    <cellStyle name="Header2 120" xfId="5627"/>
    <cellStyle name="Header2 121" xfId="5728"/>
    <cellStyle name="Header2 122" xfId="5826"/>
    <cellStyle name="Header2 123" xfId="5923"/>
    <cellStyle name="Header2 124" xfId="6023"/>
    <cellStyle name="Header2 125" xfId="6124"/>
    <cellStyle name="Header2 126" xfId="6221"/>
    <cellStyle name="Header2 127" xfId="6320"/>
    <cellStyle name="Header2 128" xfId="6418"/>
    <cellStyle name="Header2 129" xfId="6516"/>
    <cellStyle name="Header2 13" xfId="1945"/>
    <cellStyle name="Header2 13 10" xfId="4572"/>
    <cellStyle name="Header2 13 11" xfId="4696"/>
    <cellStyle name="Header2 13 12" xfId="2747"/>
    <cellStyle name="Header2 13 13" xfId="4524"/>
    <cellStyle name="Header2 13 14" xfId="3896"/>
    <cellStyle name="Header2 13 15" xfId="4794"/>
    <cellStyle name="Header2 13 16" xfId="4896"/>
    <cellStyle name="Header2 13 17" xfId="4995"/>
    <cellStyle name="Header2 13 18" xfId="5095"/>
    <cellStyle name="Header2 13 19" xfId="5196"/>
    <cellStyle name="Header2 13 2" xfId="2836"/>
    <cellStyle name="Header2 13 20" xfId="5297"/>
    <cellStyle name="Header2 13 21" xfId="5397"/>
    <cellStyle name="Header2 13 22" xfId="5497"/>
    <cellStyle name="Header2 13 23" xfId="5597"/>
    <cellStyle name="Header2 13 24" xfId="5700"/>
    <cellStyle name="Header2 13 25" xfId="5797"/>
    <cellStyle name="Header2 13 26" xfId="5894"/>
    <cellStyle name="Header2 13 27" xfId="5994"/>
    <cellStyle name="Header2 13 28" xfId="6095"/>
    <cellStyle name="Header2 13 29" xfId="6194"/>
    <cellStyle name="Header2 13 3" xfId="3521"/>
    <cellStyle name="Header2 13 30" xfId="6290"/>
    <cellStyle name="Header2 13 31" xfId="6391"/>
    <cellStyle name="Header2 13 32" xfId="6487"/>
    <cellStyle name="Header2 13 33" xfId="6584"/>
    <cellStyle name="Header2 13 34" xfId="6682"/>
    <cellStyle name="Header2 13 35" xfId="6778"/>
    <cellStyle name="Header2 13 36" xfId="6875"/>
    <cellStyle name="Header2 13 37" xfId="6970"/>
    <cellStyle name="Header2 13 38" xfId="7069"/>
    <cellStyle name="Header2 13 39" xfId="8060"/>
    <cellStyle name="Header2 13 4" xfId="3557"/>
    <cellStyle name="Header2 13 40" xfId="8479"/>
    <cellStyle name="Header2 13 41" xfId="5444"/>
    <cellStyle name="Header2 13 42" xfId="5545"/>
    <cellStyle name="Header2 13 43" xfId="4637"/>
    <cellStyle name="Header2 13 44" xfId="7643"/>
    <cellStyle name="Header2 13 45" xfId="7739"/>
    <cellStyle name="Header2 13 46" xfId="8330"/>
    <cellStyle name="Header2 13 47" xfId="7925"/>
    <cellStyle name="Header2 13 48" xfId="7799"/>
    <cellStyle name="Header2 13 49" xfId="8735"/>
    <cellStyle name="Header2 13 5" xfId="3180"/>
    <cellStyle name="Header2 13 50" xfId="8825"/>
    <cellStyle name="Header2 13 51" xfId="9641"/>
    <cellStyle name="Header2 13 52" xfId="10010"/>
    <cellStyle name="Header2 13 53" xfId="6437"/>
    <cellStyle name="Header2 13 54" xfId="6726"/>
    <cellStyle name="Header2 13 55" xfId="6395"/>
    <cellStyle name="Header2 13 56" xfId="9285"/>
    <cellStyle name="Header2 13 57" xfId="9357"/>
    <cellStyle name="Header2 13 58" xfId="9892"/>
    <cellStyle name="Header2 13 59" xfId="9520"/>
    <cellStyle name="Header2 13 6" xfId="2406"/>
    <cellStyle name="Header2 13 60" xfId="9406"/>
    <cellStyle name="Header2 13 61" xfId="10185"/>
    <cellStyle name="Header2 13 62" xfId="10237"/>
    <cellStyle name="Header2 13 63" xfId="10702"/>
    <cellStyle name="Header2 13 64" xfId="10980"/>
    <cellStyle name="Header2 13 7" xfId="3415"/>
    <cellStyle name="Header2 13 8" xfId="3203"/>
    <cellStyle name="Header2 13 9" xfId="4496"/>
    <cellStyle name="Header2 130" xfId="6612"/>
    <cellStyle name="Header2 131" xfId="6707"/>
    <cellStyle name="Header2 132" xfId="6807"/>
    <cellStyle name="Header2 133" xfId="6902"/>
    <cellStyle name="Header2 134" xfId="7383"/>
    <cellStyle name="Header2 135" xfId="7099"/>
    <cellStyle name="Header2 136" xfId="7004"/>
    <cellStyle name="Header2 137" xfId="8223"/>
    <cellStyle name="Header2 138" xfId="7392"/>
    <cellStyle name="Header2 139" xfId="7216"/>
    <cellStyle name="Header2 14" xfId="1766"/>
    <cellStyle name="Header2 14 10" xfId="4681"/>
    <cellStyle name="Header2 14 11" xfId="4624"/>
    <cellStyle name="Header2 14 12" xfId="4511"/>
    <cellStyle name="Header2 14 13" xfId="3126"/>
    <cellStyle name="Header2 14 14" xfId="4772"/>
    <cellStyle name="Header2 14 15" xfId="4874"/>
    <cellStyle name="Header2 14 16" xfId="4973"/>
    <cellStyle name="Header2 14 17" xfId="5073"/>
    <cellStyle name="Header2 14 18" xfId="5174"/>
    <cellStyle name="Header2 14 19" xfId="5275"/>
    <cellStyle name="Header2 14 2" xfId="4067"/>
    <cellStyle name="Header2 14 20" xfId="5375"/>
    <cellStyle name="Header2 14 21" xfId="5475"/>
    <cellStyle name="Header2 14 22" xfId="5576"/>
    <cellStyle name="Header2 14 23" xfId="5678"/>
    <cellStyle name="Header2 14 24" xfId="5775"/>
    <cellStyle name="Header2 14 25" xfId="5874"/>
    <cellStyle name="Header2 14 26" xfId="5973"/>
    <cellStyle name="Header2 14 27" xfId="6073"/>
    <cellStyle name="Header2 14 28" xfId="6172"/>
    <cellStyle name="Header2 14 29" xfId="6268"/>
    <cellStyle name="Header2 14 3" xfId="3438"/>
    <cellStyle name="Header2 14 30" xfId="6369"/>
    <cellStyle name="Header2 14 31" xfId="6467"/>
    <cellStyle name="Header2 14 32" xfId="6563"/>
    <cellStyle name="Header2 14 33" xfId="6660"/>
    <cellStyle name="Header2 14 34" xfId="6756"/>
    <cellStyle name="Header2 14 35" xfId="6854"/>
    <cellStyle name="Header2 14 36" xfId="6948"/>
    <cellStyle name="Header2 14 37" xfId="7047"/>
    <cellStyle name="Header2 14 38" xfId="7147"/>
    <cellStyle name="Header2 14 39" xfId="7325"/>
    <cellStyle name="Header2 14 4" xfId="3071"/>
    <cellStyle name="Header2 14 40" xfId="6032"/>
    <cellStyle name="Header2 14 41" xfId="7436"/>
    <cellStyle name="Header2 14 42" xfId="7016"/>
    <cellStyle name="Header2 14 43" xfId="8255"/>
    <cellStyle name="Header2 14 44" xfId="7715"/>
    <cellStyle name="Header2 14 45" xfId="8395"/>
    <cellStyle name="Header2 14 46" xfId="8676"/>
    <cellStyle name="Header2 14 47" xfId="5251"/>
    <cellStyle name="Header2 14 48" xfId="8715"/>
    <cellStyle name="Header2 14 49" xfId="8805"/>
    <cellStyle name="Header2 14 5" xfId="3623"/>
    <cellStyle name="Header2 14 50" xfId="8893"/>
    <cellStyle name="Header2 14 51" xfId="9039"/>
    <cellStyle name="Header2 14 52" xfId="7205"/>
    <cellStyle name="Header2 14 53" xfId="9138"/>
    <cellStyle name="Header2 14 54" xfId="8777"/>
    <cellStyle name="Header2 14 55" xfId="9823"/>
    <cellStyle name="Header2 14 56" xfId="9338"/>
    <cellStyle name="Header2 14 57" xfId="9951"/>
    <cellStyle name="Header2 14 58" xfId="10152"/>
    <cellStyle name="Header2 14 59" xfId="8505"/>
    <cellStyle name="Header2 14 6" xfId="4386"/>
    <cellStyle name="Header2 14 60" xfId="10174"/>
    <cellStyle name="Header2 14 61" xfId="10224"/>
    <cellStyle name="Header2 14 62" xfId="10275"/>
    <cellStyle name="Header2 14 63" xfId="10338"/>
    <cellStyle name="Header2 14 64" xfId="8940"/>
    <cellStyle name="Header2 14 7" xfId="2500"/>
    <cellStyle name="Header2 14 8" xfId="4483"/>
    <cellStyle name="Header2 14 9" xfId="4553"/>
    <cellStyle name="Header2 140" xfId="8644"/>
    <cellStyle name="Header2 141" xfId="7181"/>
    <cellStyle name="Header2 142" xfId="8637"/>
    <cellStyle name="Header2 143" xfId="5847"/>
    <cellStyle name="Header2 144" xfId="8615"/>
    <cellStyle name="Header2 145" xfId="7007"/>
    <cellStyle name="Header2 146" xfId="9092"/>
    <cellStyle name="Header2 147" xfId="8852"/>
    <cellStyle name="Header2 148" xfId="8765"/>
    <cellStyle name="Header2 149" xfId="9793"/>
    <cellStyle name="Header2 15" xfId="1948"/>
    <cellStyle name="Header2 15 10" xfId="4132"/>
    <cellStyle name="Header2 15 11" xfId="3184"/>
    <cellStyle name="Header2 15 12" xfId="4202"/>
    <cellStyle name="Header2 15 13" xfId="4062"/>
    <cellStyle name="Header2 15 14" xfId="4239"/>
    <cellStyle name="Header2 15 15" xfId="2730"/>
    <cellStyle name="Header2 15 16" xfId="4405"/>
    <cellStyle name="Header2 15 17" xfId="3248"/>
    <cellStyle name="Header2 15 18" xfId="4240"/>
    <cellStyle name="Header2 15 19" xfId="2522"/>
    <cellStyle name="Header2 15 2" xfId="2833"/>
    <cellStyle name="Header2 15 20" xfId="4280"/>
    <cellStyle name="Header2 15 21" xfId="4635"/>
    <cellStyle name="Header2 15 22" xfId="3255"/>
    <cellStyle name="Header2 15 23" xfId="4380"/>
    <cellStyle name="Header2 15 24" xfId="4516"/>
    <cellStyle name="Header2 15 25" xfId="4754"/>
    <cellStyle name="Header2 15 26" xfId="4714"/>
    <cellStyle name="Header2 15 27" xfId="2719"/>
    <cellStyle name="Header2 15 28" xfId="4833"/>
    <cellStyle name="Header2 15 29" xfId="4932"/>
    <cellStyle name="Header2 15 3" xfId="3524"/>
    <cellStyle name="Header2 15 30" xfId="5032"/>
    <cellStyle name="Header2 15 31" xfId="5133"/>
    <cellStyle name="Header2 15 32" xfId="5235"/>
    <cellStyle name="Header2 15 33" xfId="5334"/>
    <cellStyle name="Header2 15 34" xfId="5434"/>
    <cellStyle name="Header2 15 35" xfId="5535"/>
    <cellStyle name="Header2 15 36" xfId="5636"/>
    <cellStyle name="Header2 15 37" xfId="5736"/>
    <cellStyle name="Header2 15 38" xfId="5834"/>
    <cellStyle name="Header2 15 39" xfId="8063"/>
    <cellStyle name="Header2 15 4" xfId="3639"/>
    <cellStyle name="Header2 15 40" xfId="8482"/>
    <cellStyle name="Header2 15 41" xfId="7278"/>
    <cellStyle name="Header2 15 42" xfId="7375"/>
    <cellStyle name="Header2 15 43" xfId="8451"/>
    <cellStyle name="Header2 15 44" xfId="6330"/>
    <cellStyle name="Header2 15 45" xfId="6410"/>
    <cellStyle name="Header2 15 46" xfId="5655"/>
    <cellStyle name="Header2 15 47" xfId="6716"/>
    <cellStyle name="Header2 15 48" xfId="7020"/>
    <cellStyle name="Header2 15 49" xfId="6910"/>
    <cellStyle name="Header2 15 5" xfId="3177"/>
    <cellStyle name="Header2 15 50" xfId="7008"/>
    <cellStyle name="Header2 15 51" xfId="9644"/>
    <cellStyle name="Header2 15 52" xfId="10012"/>
    <cellStyle name="Header2 15 53" xfId="9000"/>
    <cellStyle name="Header2 15 54" xfId="9084"/>
    <cellStyle name="Header2 15 55" xfId="9985"/>
    <cellStyle name="Header2 15 56" xfId="8168"/>
    <cellStyle name="Header2 15 57" xfId="7568"/>
    <cellStyle name="Header2 15 58" xfId="6832"/>
    <cellStyle name="Header2 15 59" xfId="7680"/>
    <cellStyle name="Header2 15 6" xfId="2802"/>
    <cellStyle name="Header2 15 60" xfId="8780"/>
    <cellStyle name="Header2 15 61" xfId="7865"/>
    <cellStyle name="Header2 15 62" xfId="8769"/>
    <cellStyle name="Header2 15 63" xfId="10705"/>
    <cellStyle name="Header2 15 64" xfId="10981"/>
    <cellStyle name="Header2 15 7" xfId="3445"/>
    <cellStyle name="Header2 15 8" xfId="2555"/>
    <cellStyle name="Header2 15 9" xfId="4304"/>
    <cellStyle name="Header2 150" xfId="9100"/>
    <cellStyle name="Header2 151" xfId="8951"/>
    <cellStyle name="Header2 152" xfId="10128"/>
    <cellStyle name="Header2 153" xfId="8921"/>
    <cellStyle name="Header2 154" xfId="10125"/>
    <cellStyle name="Header2 155" xfId="7731"/>
    <cellStyle name="Header2 156" xfId="10110"/>
    <cellStyle name="Header2 157" xfId="8768"/>
    <cellStyle name="Header2 158" xfId="10374"/>
    <cellStyle name="Header2 159" xfId="10255"/>
    <cellStyle name="Header2 16" xfId="1763"/>
    <cellStyle name="Header2 16 10" xfId="4655"/>
    <cellStyle name="Header2 16 11" xfId="4550"/>
    <cellStyle name="Header2 16 12" xfId="4705"/>
    <cellStyle name="Header2 16 13" xfId="2447"/>
    <cellStyle name="Header2 16 14" xfId="4656"/>
    <cellStyle name="Header2 16 15" xfId="2715"/>
    <cellStyle name="Header2 16 16" xfId="4819"/>
    <cellStyle name="Header2 16 17" xfId="4920"/>
    <cellStyle name="Header2 16 18" xfId="5019"/>
    <cellStyle name="Header2 16 19" xfId="5119"/>
    <cellStyle name="Header2 16 2" xfId="3848"/>
    <cellStyle name="Header2 16 20" xfId="5221"/>
    <cellStyle name="Header2 16 21" xfId="5321"/>
    <cellStyle name="Header2 16 22" xfId="5421"/>
    <cellStyle name="Header2 16 23" xfId="5521"/>
    <cellStyle name="Header2 16 24" xfId="5622"/>
    <cellStyle name="Header2 16 25" xfId="5723"/>
    <cellStyle name="Header2 16 26" xfId="5821"/>
    <cellStyle name="Header2 16 27" xfId="5918"/>
    <cellStyle name="Header2 16 28" xfId="6018"/>
    <cellStyle name="Header2 16 29" xfId="6119"/>
    <cellStyle name="Header2 16 3" xfId="3435"/>
    <cellStyle name="Header2 16 30" xfId="6217"/>
    <cellStyle name="Header2 16 31" xfId="6315"/>
    <cellStyle name="Header2 16 32" xfId="6413"/>
    <cellStyle name="Header2 16 33" xfId="6511"/>
    <cellStyle name="Header2 16 34" xfId="6607"/>
    <cellStyle name="Header2 16 35" xfId="6702"/>
    <cellStyle name="Header2 16 36" xfId="6802"/>
    <cellStyle name="Header2 16 37" xfId="6898"/>
    <cellStyle name="Header2 16 38" xfId="6994"/>
    <cellStyle name="Header2 16 39" xfId="7281"/>
    <cellStyle name="Header2 16 4" xfId="3074"/>
    <cellStyle name="Header2 16 40" xfId="7267"/>
    <cellStyle name="Header2 16 41" xfId="7290"/>
    <cellStyle name="Header2 16 42" xfId="6627"/>
    <cellStyle name="Header2 16 43" xfId="8246"/>
    <cellStyle name="Header2 16 44" xfId="7571"/>
    <cellStyle name="Header2 16 45" xfId="8386"/>
    <cellStyle name="Header2 16 46" xfId="8666"/>
    <cellStyle name="Header2 16 47" xfId="7182"/>
    <cellStyle name="Header2 16 48" xfId="8690"/>
    <cellStyle name="Header2 16 49" xfId="5500"/>
    <cellStyle name="Header2 16 5" xfId="2933"/>
    <cellStyle name="Header2 16 50" xfId="8755"/>
    <cellStyle name="Header2 16 51" xfId="9003"/>
    <cellStyle name="Header2 16 52" xfId="8993"/>
    <cellStyle name="Header2 16 53" xfId="9012"/>
    <cellStyle name="Header2 16 54" xfId="8639"/>
    <cellStyle name="Header2 16 55" xfId="9815"/>
    <cellStyle name="Header2 16 56" xfId="9232"/>
    <cellStyle name="Header2 16 57" xfId="9944"/>
    <cellStyle name="Header2 16 58" xfId="10144"/>
    <cellStyle name="Header2 16 59" xfId="8922"/>
    <cellStyle name="Header2 16 6" xfId="3967"/>
    <cellStyle name="Header2 16 60" xfId="10159"/>
    <cellStyle name="Header2 16 61" xfId="8495"/>
    <cellStyle name="Header2 16 62" xfId="10199"/>
    <cellStyle name="Header2 16 63" xfId="10325"/>
    <cellStyle name="Header2 16 64" xfId="10319"/>
    <cellStyle name="Header2 16 7" xfId="3230"/>
    <cellStyle name="Header2 16 8" xfId="4183"/>
    <cellStyle name="Header2 16 9" xfId="2344"/>
    <cellStyle name="Header2 17" xfId="1951"/>
    <cellStyle name="Header2 17 10" xfId="3998"/>
    <cellStyle name="Header2 17 11" xfId="3519"/>
    <cellStyle name="Header2 17 12" xfId="4434"/>
    <cellStyle name="Header2 17 13" xfId="3229"/>
    <cellStyle name="Header2 17 14" xfId="4194"/>
    <cellStyle name="Header2 17 15" xfId="4594"/>
    <cellStyle name="Header2 17 16" xfId="4154"/>
    <cellStyle name="Header2 17 17" xfId="2727"/>
    <cellStyle name="Header2 17 18" xfId="4653"/>
    <cellStyle name="Header2 17 19" xfId="4600"/>
    <cellStyle name="Header2 17 2" xfId="2830"/>
    <cellStyle name="Header2 17 20" xfId="4814"/>
    <cellStyle name="Header2 17 21" xfId="4915"/>
    <cellStyle name="Header2 17 22" xfId="5014"/>
    <cellStyle name="Header2 17 23" xfId="5114"/>
    <cellStyle name="Header2 17 24" xfId="5216"/>
    <cellStyle name="Header2 17 25" xfId="5316"/>
    <cellStyle name="Header2 17 26" xfId="5416"/>
    <cellStyle name="Header2 17 27" xfId="5516"/>
    <cellStyle name="Header2 17 28" xfId="5617"/>
    <cellStyle name="Header2 17 29" xfId="5718"/>
    <cellStyle name="Header2 17 3" xfId="3527"/>
    <cellStyle name="Header2 17 30" xfId="5816"/>
    <cellStyle name="Header2 17 31" xfId="5913"/>
    <cellStyle name="Header2 17 32" xfId="6013"/>
    <cellStyle name="Header2 17 33" xfId="6114"/>
    <cellStyle name="Header2 17 34" xfId="6212"/>
    <cellStyle name="Header2 17 35" xfId="6310"/>
    <cellStyle name="Header2 17 36" xfId="6408"/>
    <cellStyle name="Header2 17 37" xfId="6506"/>
    <cellStyle name="Header2 17 38" xfId="6602"/>
    <cellStyle name="Header2 17 39" xfId="8066"/>
    <cellStyle name="Header2 17 4" xfId="3791"/>
    <cellStyle name="Header2 17 40" xfId="8485"/>
    <cellStyle name="Header2 17 41" xfId="7295"/>
    <cellStyle name="Header2 17 42" xfId="7393"/>
    <cellStyle name="Header2 17 43" xfId="8450"/>
    <cellStyle name="Header2 17 44" xfId="5313"/>
    <cellStyle name="Header2 17 45" xfId="6287"/>
    <cellStyle name="Header2 17 46" xfId="6774"/>
    <cellStyle name="Header2 17 47" xfId="7472"/>
    <cellStyle name="Header2 17 48" xfId="7577"/>
    <cellStyle name="Header2 17 49" xfId="7850"/>
    <cellStyle name="Header2 17 5" xfId="3174"/>
    <cellStyle name="Header2 17 50" xfId="7753"/>
    <cellStyle name="Header2 17 51" xfId="9647"/>
    <cellStyle name="Header2 17 52" xfId="10015"/>
    <cellStyle name="Header2 17 53" xfId="9016"/>
    <cellStyle name="Header2 17 54" xfId="9101"/>
    <cellStyle name="Header2 17 55" xfId="9984"/>
    <cellStyle name="Header2 17 56" xfId="7538"/>
    <cellStyle name="Header2 17 57" xfId="7351"/>
    <cellStyle name="Header2 17 58" xfId="8681"/>
    <cellStyle name="Header2 17 59" xfId="9161"/>
    <cellStyle name="Header2 17 6" xfId="2439"/>
    <cellStyle name="Header2 17 60" xfId="9238"/>
    <cellStyle name="Header2 17 61" xfId="9454"/>
    <cellStyle name="Header2 17 62" xfId="9368"/>
    <cellStyle name="Header2 17 63" xfId="10708"/>
    <cellStyle name="Header2 17 64" xfId="10982"/>
    <cellStyle name="Header2 17 7" xfId="3985"/>
    <cellStyle name="Header2 17 8" xfId="3638"/>
    <cellStyle name="Header2 17 9" xfId="3160"/>
    <cellStyle name="Header2 18" xfId="1760"/>
    <cellStyle name="Header2 18 10" xfId="4649"/>
    <cellStyle name="Header2 18 11" xfId="4071"/>
    <cellStyle name="Header2 18 12" xfId="4646"/>
    <cellStyle name="Header2 18 13" xfId="3847"/>
    <cellStyle name="Header2 18 14" xfId="4081"/>
    <cellStyle name="Header2 18 15" xfId="4601"/>
    <cellStyle name="Header2 18 16" xfId="4757"/>
    <cellStyle name="Header2 18 17" xfId="4859"/>
    <cellStyle name="Header2 18 18" xfId="4958"/>
    <cellStyle name="Header2 18 19" xfId="5058"/>
    <cellStyle name="Header2 18 2" xfId="2923"/>
    <cellStyle name="Header2 18 20" xfId="5159"/>
    <cellStyle name="Header2 18 21" xfId="5261"/>
    <cellStyle name="Header2 18 22" xfId="5360"/>
    <cellStyle name="Header2 18 23" xfId="5460"/>
    <cellStyle name="Header2 18 24" xfId="5561"/>
    <cellStyle name="Header2 18 25" xfId="5663"/>
    <cellStyle name="Header2 18 26" xfId="5760"/>
    <cellStyle name="Header2 18 27" xfId="5859"/>
    <cellStyle name="Header2 18 28" xfId="5958"/>
    <cellStyle name="Header2 18 29" xfId="6058"/>
    <cellStyle name="Header2 18 3" xfId="3432"/>
    <cellStyle name="Header2 18 30" xfId="6157"/>
    <cellStyle name="Header2 18 31" xfId="6255"/>
    <cellStyle name="Header2 18 32" xfId="6354"/>
    <cellStyle name="Header2 18 33" xfId="6453"/>
    <cellStyle name="Header2 18 34" xfId="6548"/>
    <cellStyle name="Header2 18 35" xfId="6645"/>
    <cellStyle name="Header2 18 36" xfId="6741"/>
    <cellStyle name="Header2 18 37" xfId="6840"/>
    <cellStyle name="Header2 18 38" xfId="6934"/>
    <cellStyle name="Header2 18 39" xfId="7686"/>
    <cellStyle name="Header2 18 4" xfId="3077"/>
    <cellStyle name="Header2 18 40" xfId="6358"/>
    <cellStyle name="Header2 18 41" xfId="7232"/>
    <cellStyle name="Header2 18 42" xfId="6357"/>
    <cellStyle name="Header2 18 43" xfId="8243"/>
    <cellStyle name="Header2 18 44" xfId="7513"/>
    <cellStyle name="Header2 18 45" xfId="8383"/>
    <cellStyle name="Header2 18 46" xfId="8658"/>
    <cellStyle name="Header2 18 47" xfId="5252"/>
    <cellStyle name="Header2 18 48" xfId="8671"/>
    <cellStyle name="Header2 18 49" xfId="5708"/>
    <cellStyle name="Header2 18 5" xfId="2738"/>
    <cellStyle name="Header2 18 50" xfId="8704"/>
    <cellStyle name="Header2 18 51" xfId="9317"/>
    <cellStyle name="Header2 18 52" xfId="6625"/>
    <cellStyle name="Header2 18 53" xfId="8964"/>
    <cellStyle name="Header2 18 54" xfId="8621"/>
    <cellStyle name="Header2 18 55" xfId="9812"/>
    <cellStyle name="Header2 18 56" xfId="9189"/>
    <cellStyle name="Header2 18 57" xfId="9941"/>
    <cellStyle name="Header2 18 58" xfId="10139"/>
    <cellStyle name="Header2 18 59" xfId="6429"/>
    <cellStyle name="Header2 18 6" xfId="4296"/>
    <cellStyle name="Header2 18 60" xfId="10148"/>
    <cellStyle name="Header2 18 61" xfId="6882"/>
    <cellStyle name="Header2 18 62" xfId="10166"/>
    <cellStyle name="Header2 18 63" xfId="10487"/>
    <cellStyle name="Header2 18 64" xfId="8669"/>
    <cellStyle name="Header2 18 7" xfId="2742"/>
    <cellStyle name="Header2 18 8" xfId="3758"/>
    <cellStyle name="Header2 18 9" xfId="2478"/>
    <cellStyle name="Header2 19" xfId="1954"/>
    <cellStyle name="Header2 19 10" xfId="4578"/>
    <cellStyle name="Header2 19 11" xfId="4369"/>
    <cellStyle name="Header2 19 12" xfId="2342"/>
    <cellStyle name="Header2 19 13" xfId="4171"/>
    <cellStyle name="Header2 19 14" xfId="4544"/>
    <cellStyle name="Header2 19 15" xfId="4806"/>
    <cellStyle name="Header2 19 16" xfId="4908"/>
    <cellStyle name="Header2 19 17" xfId="5007"/>
    <cellStyle name="Header2 19 18" xfId="5107"/>
    <cellStyle name="Header2 19 19" xfId="5208"/>
    <cellStyle name="Header2 19 2" xfId="2827"/>
    <cellStyle name="Header2 19 20" xfId="5309"/>
    <cellStyle name="Header2 19 21" xfId="5409"/>
    <cellStyle name="Header2 19 22" xfId="5509"/>
    <cellStyle name="Header2 19 23" xfId="5609"/>
    <cellStyle name="Header2 19 24" xfId="5711"/>
    <cellStyle name="Header2 19 25" xfId="5809"/>
    <cellStyle name="Header2 19 26" xfId="5906"/>
    <cellStyle name="Header2 19 27" xfId="6005"/>
    <cellStyle name="Header2 19 28" xfId="6107"/>
    <cellStyle name="Header2 19 29" xfId="6206"/>
    <cellStyle name="Header2 19 3" xfId="3530"/>
    <cellStyle name="Header2 19 30" xfId="6302"/>
    <cellStyle name="Header2 19 31" xfId="6402"/>
    <cellStyle name="Header2 19 32" xfId="6499"/>
    <cellStyle name="Header2 19 33" xfId="6596"/>
    <cellStyle name="Header2 19 34" xfId="6693"/>
    <cellStyle name="Header2 19 35" xfId="6790"/>
    <cellStyle name="Header2 19 36" xfId="6886"/>
    <cellStyle name="Header2 19 37" xfId="6982"/>
    <cellStyle name="Header2 19 38" xfId="7081"/>
    <cellStyle name="Header2 19 39" xfId="8069"/>
    <cellStyle name="Header2 19 4" xfId="3636"/>
    <cellStyle name="Header2 19 40" xfId="8488"/>
    <cellStyle name="Header2 19 41" xfId="6848"/>
    <cellStyle name="Header2 19 42" xfId="6943"/>
    <cellStyle name="Header2 19 43" xfId="5511"/>
    <cellStyle name="Header2 19 44" xfId="7655"/>
    <cellStyle name="Header2 19 45" xfId="7751"/>
    <cellStyle name="Header2 19 46" xfId="8336"/>
    <cellStyle name="Header2 19 47" xfId="7937"/>
    <cellStyle name="Header2 19 48" xfId="8160"/>
    <cellStyle name="Header2 19 49" xfId="8745"/>
    <cellStyle name="Header2 19 5" xfId="3783"/>
    <cellStyle name="Header2 19 50" xfId="8835"/>
    <cellStyle name="Header2 19 51" xfId="9650"/>
    <cellStyle name="Header2 19 52" xfId="10017"/>
    <cellStyle name="Header2 19 53" xfId="3906"/>
    <cellStyle name="Header2 19 54" xfId="8711"/>
    <cellStyle name="Header2 19 55" xfId="8462"/>
    <cellStyle name="Header2 19 56" xfId="9294"/>
    <cellStyle name="Header2 19 57" xfId="9366"/>
    <cellStyle name="Header2 19 58" xfId="9897"/>
    <cellStyle name="Header2 19 59" xfId="9531"/>
    <cellStyle name="Header2 19 6" xfId="2411"/>
    <cellStyle name="Header2 19 60" xfId="9741"/>
    <cellStyle name="Header2 19 61" xfId="10192"/>
    <cellStyle name="Header2 19 62" xfId="10245"/>
    <cellStyle name="Header2 19 63" xfId="10711"/>
    <cellStyle name="Header2 19 64" xfId="10983"/>
    <cellStyle name="Header2 19 7" xfId="3411"/>
    <cellStyle name="Header2 19 8" xfId="3207"/>
    <cellStyle name="Header2 19 9" xfId="3969"/>
    <cellStyle name="Header2 2" xfId="1784"/>
    <cellStyle name="Header2 2 10" xfId="3767"/>
    <cellStyle name="Header2 2 11" xfId="3823"/>
    <cellStyle name="Header2 2 12" xfId="4767"/>
    <cellStyle name="Header2 2 13" xfId="4869"/>
    <cellStyle name="Header2 2 14" xfId="4968"/>
    <cellStyle name="Header2 2 15" xfId="5068"/>
    <cellStyle name="Header2 2 16" xfId="5169"/>
    <cellStyle name="Header2 2 17" xfId="5270"/>
    <cellStyle name="Header2 2 18" xfId="5370"/>
    <cellStyle name="Header2 2 19" xfId="5470"/>
    <cellStyle name="Header2 2 2" xfId="3735"/>
    <cellStyle name="Header2 2 20" xfId="5571"/>
    <cellStyle name="Header2 2 21" xfId="5673"/>
    <cellStyle name="Header2 2 22" xfId="5770"/>
    <cellStyle name="Header2 2 23" xfId="5869"/>
    <cellStyle name="Header2 2 24" xfId="5968"/>
    <cellStyle name="Header2 2 25" xfId="6068"/>
    <cellStyle name="Header2 2 26" xfId="6167"/>
    <cellStyle name="Header2 2 27" xfId="6263"/>
    <cellStyle name="Header2 2 28" xfId="6364"/>
    <cellStyle name="Header2 2 29" xfId="6462"/>
    <cellStyle name="Header2 2 3" xfId="3456"/>
    <cellStyle name="Header2 2 30" xfId="6558"/>
    <cellStyle name="Header2 2 31" xfId="6655"/>
    <cellStyle name="Header2 2 32" xfId="6751"/>
    <cellStyle name="Header2 2 33" xfId="6849"/>
    <cellStyle name="Header2 2 34" xfId="6944"/>
    <cellStyle name="Header2 2 35" xfId="7042"/>
    <cellStyle name="Header2 2 36" xfId="7142"/>
    <cellStyle name="Header2 2 37" xfId="7242"/>
    <cellStyle name="Header2 2 38" xfId="7337"/>
    <cellStyle name="Header2 2 39" xfId="7619"/>
    <cellStyle name="Header2 2 4" xfId="3053"/>
    <cellStyle name="Header2 2 40" xfId="5206"/>
    <cellStyle name="Header2 2 41" xfId="7617"/>
    <cellStyle name="Header2 2 42" xfId="7716"/>
    <cellStyle name="Header2 2 43" xfId="7127"/>
    <cellStyle name="Header2 2 44" xfId="7899"/>
    <cellStyle name="Header2 2 45" xfId="7480"/>
    <cellStyle name="Header2 2 46" xfId="8712"/>
    <cellStyle name="Header2 2 47" xfId="8800"/>
    <cellStyle name="Header2 2 48" xfId="8888"/>
    <cellStyle name="Header2 2 49" xfId="8973"/>
    <cellStyle name="Header2 2 5" xfId="3058"/>
    <cellStyle name="Header2 2 50" xfId="9050"/>
    <cellStyle name="Header2 2 51" xfId="9268"/>
    <cellStyle name="Header2 2 52" xfId="6670"/>
    <cellStyle name="Header2 2 53" xfId="9266"/>
    <cellStyle name="Header2 2 54" xfId="9339"/>
    <cellStyle name="Header2 2 55" xfId="8875"/>
    <cellStyle name="Header2 2 56" xfId="9494"/>
    <cellStyle name="Header2 2 57" xfId="9167"/>
    <cellStyle name="Header2 2 58" xfId="10171"/>
    <cellStyle name="Header2 2 59" xfId="10220"/>
    <cellStyle name="Header2 2 6" xfId="4469"/>
    <cellStyle name="Header2 2 60" xfId="10272"/>
    <cellStyle name="Header2 2 61" xfId="10308"/>
    <cellStyle name="Header2 2 62" xfId="10346"/>
    <cellStyle name="Header2 2 63" xfId="10456"/>
    <cellStyle name="Header2 2 64" xfId="8313"/>
    <cellStyle name="Header2 2 7" xfId="4546"/>
    <cellStyle name="Header2 2 8" xfId="4672"/>
    <cellStyle name="Header2 2 9" xfId="2396"/>
    <cellStyle name="Header2 20" xfId="1757"/>
    <cellStyle name="Header2 20 10" xfId="4471"/>
    <cellStyle name="Header2 20 11" xfId="3900"/>
    <cellStyle name="Header2 20 12" xfId="4142"/>
    <cellStyle name="Header2 20 13" xfId="2843"/>
    <cellStyle name="Header2 20 14" xfId="4275"/>
    <cellStyle name="Header2 20 15" xfId="4638"/>
    <cellStyle name="Header2 20 16" xfId="4170"/>
    <cellStyle name="Header2 20 17" xfId="3089"/>
    <cellStyle name="Header2 20 18" xfId="4342"/>
    <cellStyle name="Header2 20 19" xfId="3106"/>
    <cellStyle name="Header2 20 2" xfId="3658"/>
    <cellStyle name="Header2 20 20" xfId="4409"/>
    <cellStyle name="Header2 20 21" xfId="3861"/>
    <cellStyle name="Header2 20 22" xfId="4265"/>
    <cellStyle name="Header2 20 23" xfId="2466"/>
    <cellStyle name="Header2 20 24" xfId="4443"/>
    <cellStyle name="Header2 20 25" xfId="4060"/>
    <cellStyle name="Header2 20 26" xfId="3662"/>
    <cellStyle name="Header2 20 27" xfId="3243"/>
    <cellStyle name="Header2 20 28" xfId="3042"/>
    <cellStyle name="Header2 20 29" xfId="2491"/>
    <cellStyle name="Header2 20 3" xfId="3429"/>
    <cellStyle name="Header2 20 30" xfId="4233"/>
    <cellStyle name="Header2 20 31" xfId="4038"/>
    <cellStyle name="Header2 20 32" xfId="4462"/>
    <cellStyle name="Header2 20 33" xfId="3317"/>
    <cellStyle name="Header2 20 34" xfId="4661"/>
    <cellStyle name="Header2 20 35" xfId="4615"/>
    <cellStyle name="Header2 20 36" xfId="4221"/>
    <cellStyle name="Header2 20 37" xfId="4096"/>
    <cellStyle name="Header2 20 38" xfId="4769"/>
    <cellStyle name="Header2 20 39" xfId="7668"/>
    <cellStyle name="Header2 20 4" xfId="3080"/>
    <cellStyle name="Header2 20 40" xfId="6331"/>
    <cellStyle name="Header2 20 41" xfId="5070"/>
    <cellStyle name="Header2 20 42" xfId="6554"/>
    <cellStyle name="Header2 20 43" xfId="8232"/>
    <cellStyle name="Header2 20 44" xfId="5372"/>
    <cellStyle name="Header2 20 45" xfId="8374"/>
    <cellStyle name="Header2 20 46" xfId="5573"/>
    <cellStyle name="Header2 20 47" xfId="5472"/>
    <cellStyle name="Header2 20 48" xfId="8571"/>
    <cellStyle name="Header2 20 49" xfId="3663"/>
    <cellStyle name="Header2 20 5" xfId="3929"/>
    <cellStyle name="Header2 20 50" xfId="8648"/>
    <cellStyle name="Header2 20 51" xfId="9305"/>
    <cellStyle name="Header2 20 52" xfId="7304"/>
    <cellStyle name="Header2 20 53" xfId="7184"/>
    <cellStyle name="Header2 20 54" xfId="8659"/>
    <cellStyle name="Header2 20 55" xfId="9802"/>
    <cellStyle name="Header2 20 56" xfId="8628"/>
    <cellStyle name="Header2 20 57" xfId="9934"/>
    <cellStyle name="Header2 20 58" xfId="8591"/>
    <cellStyle name="Header2 20 59" xfId="6572"/>
    <cellStyle name="Header2 20 6" xfId="4219"/>
    <cellStyle name="Header2 20 60" xfId="10088"/>
    <cellStyle name="Header2 20 61" xfId="3719"/>
    <cellStyle name="Header2 20 62" xfId="10130"/>
    <cellStyle name="Header2 20 63" xfId="10477"/>
    <cellStyle name="Header2 20 64" xfId="9022"/>
    <cellStyle name="Header2 20 7" xfId="4014"/>
    <cellStyle name="Header2 20 8" xfId="4345"/>
    <cellStyle name="Header2 20 9" xfId="3245"/>
    <cellStyle name="Header2 21" xfId="1957"/>
    <cellStyle name="Header2 21 10" xfId="3945"/>
    <cellStyle name="Header2 21 11" xfId="4311"/>
    <cellStyle name="Header2 21 12" xfId="2799"/>
    <cellStyle name="Header2 21 13" xfId="3937"/>
    <cellStyle name="Header2 21 14" xfId="3790"/>
    <cellStyle name="Header2 21 15" xfId="2371"/>
    <cellStyle name="Header2 21 16" xfId="4410"/>
    <cellStyle name="Header2 21 17" xfId="3187"/>
    <cellStyle name="Header2 21 18" xfId="2410"/>
    <cellStyle name="Header2 21 19" xfId="2350"/>
    <cellStyle name="Header2 21 2" xfId="2824"/>
    <cellStyle name="Header2 21 20" xfId="4190"/>
    <cellStyle name="Header2 21 21" xfId="4613"/>
    <cellStyle name="Header2 21 22" xfId="4734"/>
    <cellStyle name="Header2 21 23" xfId="4554"/>
    <cellStyle name="Header2 21 24" xfId="4702"/>
    <cellStyle name="Header2 21 25" xfId="3825"/>
    <cellStyle name="Header2 21 26" xfId="4832"/>
    <cellStyle name="Header2 21 27" xfId="4931"/>
    <cellStyle name="Header2 21 28" xfId="5031"/>
    <cellStyle name="Header2 21 29" xfId="5132"/>
    <cellStyle name="Header2 21 3" xfId="3533"/>
    <cellStyle name="Header2 21 30" xfId="5234"/>
    <cellStyle name="Header2 21 31" xfId="5333"/>
    <cellStyle name="Header2 21 32" xfId="5433"/>
    <cellStyle name="Header2 21 33" xfId="5534"/>
    <cellStyle name="Header2 21 34" xfId="5635"/>
    <cellStyle name="Header2 21 35" xfId="5735"/>
    <cellStyle name="Header2 21 36" xfId="5833"/>
    <cellStyle name="Header2 21 37" xfId="5931"/>
    <cellStyle name="Header2 21 38" xfId="6031"/>
    <cellStyle name="Header2 21 39" xfId="8072"/>
    <cellStyle name="Header2 21 4" xfId="3635"/>
    <cellStyle name="Header2 21 40" xfId="8491"/>
    <cellStyle name="Header2 21 41" xfId="6727"/>
    <cellStyle name="Header2 21 42" xfId="6827"/>
    <cellStyle name="Header2 21 43" xfId="8447"/>
    <cellStyle name="Header2 21 44" xfId="6460"/>
    <cellStyle name="Header2 21 45" xfId="6550"/>
    <cellStyle name="Header2 21 46" xfId="8478"/>
    <cellStyle name="Header2 21 47" xfId="6725"/>
    <cellStyle name="Header2 21 48" xfId="6824"/>
    <cellStyle name="Header2 21 49" xfId="8453"/>
    <cellStyle name="Header2 21 5" xfId="3171"/>
    <cellStyle name="Header2 21 50" xfId="6312"/>
    <cellStyle name="Header2 21 51" xfId="9653"/>
    <cellStyle name="Header2 21 52" xfId="10018"/>
    <cellStyle name="Header2 21 53" xfId="7690"/>
    <cellStyle name="Header2 21 54" xfId="7974"/>
    <cellStyle name="Header2 21 55" xfId="9982"/>
    <cellStyle name="Header2 21 56" xfId="8174"/>
    <cellStyle name="Header2 21 57" xfId="7704"/>
    <cellStyle name="Header2 21 58" xfId="10009"/>
    <cellStyle name="Header2 21 59" xfId="7688"/>
    <cellStyle name="Header2 21 6" xfId="3408"/>
    <cellStyle name="Header2 21 60" xfId="7971"/>
    <cellStyle name="Header2 21 61" xfId="9987"/>
    <cellStyle name="Header2 21 62" xfId="7828"/>
    <cellStyle name="Header2 21 63" xfId="10714"/>
    <cellStyle name="Header2 21 64" xfId="10984"/>
    <cellStyle name="Header2 21 7" xfId="3978"/>
    <cellStyle name="Header2 21 8" xfId="3430"/>
    <cellStyle name="Header2 21 9" xfId="4430"/>
    <cellStyle name="Header2 22" xfId="1754"/>
    <cellStyle name="Header2 22 10" xfId="3759"/>
    <cellStyle name="Header2 22 11" xfId="3103"/>
    <cellStyle name="Header2 22 12" xfId="4455"/>
    <cellStyle name="Header2 22 13" xfId="2649"/>
    <cellStyle name="Header2 22 14" xfId="3043"/>
    <cellStyle name="Header2 22 15" xfId="3882"/>
    <cellStyle name="Header2 22 16" xfId="3957"/>
    <cellStyle name="Header2 22 17" xfId="2403"/>
    <cellStyle name="Header2 22 18" xfId="4789"/>
    <cellStyle name="Header2 22 19" xfId="4891"/>
    <cellStyle name="Header2 22 2" xfId="2576"/>
    <cellStyle name="Header2 22 20" xfId="4990"/>
    <cellStyle name="Header2 22 21" xfId="5090"/>
    <cellStyle name="Header2 22 22" xfId="5191"/>
    <cellStyle name="Header2 22 23" xfId="5292"/>
    <cellStyle name="Header2 22 24" xfId="5392"/>
    <cellStyle name="Header2 22 25" xfId="5492"/>
    <cellStyle name="Header2 22 26" xfId="5592"/>
    <cellStyle name="Header2 22 27" xfId="5695"/>
    <cellStyle name="Header2 22 28" xfId="5792"/>
    <cellStyle name="Header2 22 29" xfId="5889"/>
    <cellStyle name="Header2 22 3" xfId="3425"/>
    <cellStyle name="Header2 22 30" xfId="5989"/>
    <cellStyle name="Header2 22 31" xfId="6090"/>
    <cellStyle name="Header2 22 32" xfId="6189"/>
    <cellStyle name="Header2 22 33" xfId="6285"/>
    <cellStyle name="Header2 22 34" xfId="6386"/>
    <cellStyle name="Header2 22 35" xfId="6483"/>
    <cellStyle name="Header2 22 36" xfId="6579"/>
    <cellStyle name="Header2 22 37" xfId="6677"/>
    <cellStyle name="Header2 22 38" xfId="6773"/>
    <cellStyle name="Header2 22 39" xfId="7653"/>
    <cellStyle name="Header2 22 4" xfId="3084"/>
    <cellStyle name="Header2 22 40" xfId="7262"/>
    <cellStyle name="Header2 22 41" xfId="7064"/>
    <cellStyle name="Header2 22 42" xfId="6594"/>
    <cellStyle name="Header2 22 43" xfId="8220"/>
    <cellStyle name="Header2 22 44" xfId="7359"/>
    <cellStyle name="Header2 22 45" xfId="7263"/>
    <cellStyle name="Header2 22 46" xfId="8642"/>
    <cellStyle name="Header2 22 47" xfId="5850"/>
    <cellStyle name="Header2 22 48" xfId="8631"/>
    <cellStyle name="Header2 22 49" xfId="6841"/>
    <cellStyle name="Header2 22 5" xfId="2369"/>
    <cellStyle name="Header2 22 50" xfId="8600"/>
    <cellStyle name="Header2 22 51" xfId="9293"/>
    <cellStyle name="Header2 22 52" xfId="8989"/>
    <cellStyle name="Header2 22 53" xfId="8820"/>
    <cellStyle name="Header2 22 54" xfId="8633"/>
    <cellStyle name="Header2 22 55" xfId="9790"/>
    <cellStyle name="Header2 22 56" xfId="9069"/>
    <cellStyle name="Header2 22 57" xfId="8990"/>
    <cellStyle name="Header2 22 58" xfId="10127"/>
    <cellStyle name="Header2 22 59" xfId="7733"/>
    <cellStyle name="Header2 22 6" xfId="4162"/>
    <cellStyle name="Header2 22 60" xfId="10120"/>
    <cellStyle name="Header2 22 61" xfId="7631"/>
    <cellStyle name="Header2 22 62" xfId="10102"/>
    <cellStyle name="Header2 22 63" xfId="10470"/>
    <cellStyle name="Header2 22 64" xfId="10318"/>
    <cellStyle name="Header2 22 7" xfId="4030"/>
    <cellStyle name="Header2 22 8" xfId="4181"/>
    <cellStyle name="Header2 22 9" xfId="4048"/>
    <cellStyle name="Header2 23" xfId="1960"/>
    <cellStyle name="Header2 23 10" xfId="4587"/>
    <cellStyle name="Header2 23 11" xfId="3655"/>
    <cellStyle name="Header2 23 12" xfId="3242"/>
    <cellStyle name="Header2 23 13" xfId="2763"/>
    <cellStyle name="Header2 23 14" xfId="4607"/>
    <cellStyle name="Header2 23 15" xfId="4817"/>
    <cellStyle name="Header2 23 16" xfId="4918"/>
    <cellStyle name="Header2 23 17" xfId="5017"/>
    <cellStyle name="Header2 23 18" xfId="5117"/>
    <cellStyle name="Header2 23 19" xfId="5219"/>
    <cellStyle name="Header2 23 2" xfId="2821"/>
    <cellStyle name="Header2 23 20" xfId="5319"/>
    <cellStyle name="Header2 23 21" xfId="5419"/>
    <cellStyle name="Header2 23 22" xfId="5519"/>
    <cellStyle name="Header2 23 23" xfId="5620"/>
    <cellStyle name="Header2 23 24" xfId="5721"/>
    <cellStyle name="Header2 23 25" xfId="5819"/>
    <cellStyle name="Header2 23 26" xfId="5916"/>
    <cellStyle name="Header2 23 27" xfId="6016"/>
    <cellStyle name="Header2 23 28" xfId="6117"/>
    <cellStyle name="Header2 23 29" xfId="6215"/>
    <cellStyle name="Header2 23 3" xfId="3536"/>
    <cellStyle name="Header2 23 30" xfId="6313"/>
    <cellStyle name="Header2 23 31" xfId="6411"/>
    <cellStyle name="Header2 23 32" xfId="6509"/>
    <cellStyle name="Header2 23 33" xfId="6605"/>
    <cellStyle name="Header2 23 34" xfId="6700"/>
    <cellStyle name="Header2 23 35" xfId="6800"/>
    <cellStyle name="Header2 23 36" xfId="6896"/>
    <cellStyle name="Header2 23 37" xfId="6992"/>
    <cellStyle name="Header2 23 38" xfId="7092"/>
    <cellStyle name="Header2 23 39" xfId="8075"/>
    <cellStyle name="Header2 23 4" xfId="3796"/>
    <cellStyle name="Header2 23 40" xfId="8493"/>
    <cellStyle name="Header2 23 41" xfId="7431"/>
    <cellStyle name="Header2 23 42" xfId="7523"/>
    <cellStyle name="Header2 23 43" xfId="5805"/>
    <cellStyle name="Header2 23 44" xfId="7665"/>
    <cellStyle name="Header2 23 45" xfId="6794"/>
    <cellStyle name="Header2 23 46" xfId="8344"/>
    <cellStyle name="Header2 23 47" xfId="7948"/>
    <cellStyle name="Header2 23 48" xfId="7809"/>
    <cellStyle name="Header2 23 49" xfId="8753"/>
    <cellStyle name="Header2 23 5" xfId="2509"/>
    <cellStyle name="Header2 23 50" xfId="8845"/>
    <cellStyle name="Header2 23 51" xfId="9656"/>
    <cellStyle name="Header2 23 52" xfId="10020"/>
    <cellStyle name="Header2 23 53" xfId="9133"/>
    <cellStyle name="Header2 23 54" xfId="9195"/>
    <cellStyle name="Header2 23 55" xfId="6978"/>
    <cellStyle name="Header2 23 56" xfId="9302"/>
    <cellStyle name="Header2 23 57" xfId="8687"/>
    <cellStyle name="Header2 23 58" xfId="9905"/>
    <cellStyle name="Header2 23 59" xfId="9542"/>
    <cellStyle name="Header2 23 6" xfId="2421"/>
    <cellStyle name="Header2 23 60" xfId="9416"/>
    <cellStyle name="Header2 23 61" xfId="10197"/>
    <cellStyle name="Header2 23 62" xfId="10250"/>
    <cellStyle name="Header2 23 63" xfId="10717"/>
    <cellStyle name="Header2 23 64" xfId="10985"/>
    <cellStyle name="Header2 23 7" xfId="3963"/>
    <cellStyle name="Header2 23 8" xfId="3437"/>
    <cellStyle name="Header2 23 9" xfId="3778"/>
    <cellStyle name="Header2 24" xfId="1751"/>
    <cellStyle name="Header2 24 10" xfId="2377"/>
    <cellStyle name="Header2 24 11" xfId="4399"/>
    <cellStyle name="Header2 24 12" xfId="3190"/>
    <cellStyle name="Header2 24 13" xfId="4454"/>
    <cellStyle name="Header2 24 14" xfId="2494"/>
    <cellStyle name="Header2 24 15" xfId="4657"/>
    <cellStyle name="Header2 24 16" xfId="3850"/>
    <cellStyle name="Header2 24 17" xfId="4458"/>
    <cellStyle name="Header2 24 18" xfId="4608"/>
    <cellStyle name="Header2 24 19" xfId="4758"/>
    <cellStyle name="Header2 24 2" xfId="3667"/>
    <cellStyle name="Header2 24 20" xfId="4860"/>
    <cellStyle name="Header2 24 21" xfId="4959"/>
    <cellStyle name="Header2 24 22" xfId="5059"/>
    <cellStyle name="Header2 24 23" xfId="5160"/>
    <cellStyle name="Header2 24 24" xfId="5262"/>
    <cellStyle name="Header2 24 25" xfId="5361"/>
    <cellStyle name="Header2 24 26" xfId="5461"/>
    <cellStyle name="Header2 24 27" xfId="5562"/>
    <cellStyle name="Header2 24 28" xfId="5664"/>
    <cellStyle name="Header2 24 29" xfId="5761"/>
    <cellStyle name="Header2 24 3" xfId="2841"/>
    <cellStyle name="Header2 24 30" xfId="5860"/>
    <cellStyle name="Header2 24 31" xfId="5959"/>
    <cellStyle name="Header2 24 32" xfId="6059"/>
    <cellStyle name="Header2 24 33" xfId="6158"/>
    <cellStyle name="Header2 24 34" xfId="6256"/>
    <cellStyle name="Header2 24 35" xfId="6355"/>
    <cellStyle name="Header2 24 36" xfId="6454"/>
    <cellStyle name="Header2 24 37" xfId="6549"/>
    <cellStyle name="Header2 24 38" xfId="6646"/>
    <cellStyle name="Header2 24 39" xfId="7630"/>
    <cellStyle name="Header2 24 4" xfId="3516"/>
    <cellStyle name="Header2 24 40" xfId="6077"/>
    <cellStyle name="Header2 24 41" xfId="8474"/>
    <cellStyle name="Header2 24 42" xfId="7112"/>
    <cellStyle name="Header2 24 43" xfId="7210"/>
    <cellStyle name="Header2 24 44" xfId="8455"/>
    <cellStyle name="Header2 24 45" xfId="2994"/>
    <cellStyle name="Header2 24 46" xfId="6415"/>
    <cellStyle name="Header2 24 47" xfId="6535"/>
    <cellStyle name="Header2 24 48" xfId="7608"/>
    <cellStyle name="Header2 24 49" xfId="7018"/>
    <cellStyle name="Header2 24 5" xfId="3925"/>
    <cellStyle name="Header2 24 50" xfId="8289"/>
    <cellStyle name="Header2 24 51" xfId="9277"/>
    <cellStyle name="Header2 24 52" xfId="8461"/>
    <cellStyle name="Header2 24 53" xfId="10007"/>
    <cellStyle name="Header2 24 54" xfId="8864"/>
    <cellStyle name="Header2 24 55" xfId="8945"/>
    <cellStyle name="Header2 24 56" xfId="9989"/>
    <cellStyle name="Header2 24 57" xfId="7987"/>
    <cellStyle name="Header2 24 58" xfId="7584"/>
    <cellStyle name="Header2 24 59" xfId="6443"/>
    <cellStyle name="Header2 24 6" xfId="3459"/>
    <cellStyle name="Header2 24 60" xfId="9260"/>
    <cellStyle name="Header2 24 61" xfId="8778"/>
    <cellStyle name="Header2 24 62" xfId="9856"/>
    <cellStyle name="Header2 24 63" xfId="10460"/>
    <cellStyle name="Header2 24 64" xfId="9995"/>
    <cellStyle name="Header2 24 7" xfId="2964"/>
    <cellStyle name="Header2 24 8" xfId="3936"/>
    <cellStyle name="Header2 24 9" xfId="2609"/>
    <cellStyle name="Header2 25" xfId="1963"/>
    <cellStyle name="Header2 25 10" xfId="4590"/>
    <cellStyle name="Header2 25 11" xfId="3763"/>
    <cellStyle name="Header2 25 12" xfId="3241"/>
    <cellStyle name="Header2 25 13" xfId="2322"/>
    <cellStyle name="Header2 25 14" xfId="4642"/>
    <cellStyle name="Header2 25 15" xfId="3259"/>
    <cellStyle name="Header2 25 16" xfId="4371"/>
    <cellStyle name="Header2 25 17" xfId="3804"/>
    <cellStyle name="Header2 25 18" xfId="4374"/>
    <cellStyle name="Header2 25 19" xfId="4522"/>
    <cellStyle name="Header2 25 2" xfId="2818"/>
    <cellStyle name="Header2 25 20" xfId="4747"/>
    <cellStyle name="Header2 25 21" xfId="4724"/>
    <cellStyle name="Header2 25 22" xfId="2650"/>
    <cellStyle name="Header2 25 23" xfId="4853"/>
    <cellStyle name="Header2 25 24" xfId="4952"/>
    <cellStyle name="Header2 25 25" xfId="5052"/>
    <cellStyle name="Header2 25 26" xfId="5153"/>
    <cellStyle name="Header2 25 27" xfId="5255"/>
    <cellStyle name="Header2 25 28" xfId="5354"/>
    <cellStyle name="Header2 25 29" xfId="5454"/>
    <cellStyle name="Header2 25 3" xfId="3539"/>
    <cellStyle name="Header2 25 30" xfId="5555"/>
    <cellStyle name="Header2 25 31" xfId="5657"/>
    <cellStyle name="Header2 25 32" xfId="5754"/>
    <cellStyle name="Header2 25 33" xfId="5853"/>
    <cellStyle name="Header2 25 34" xfId="5952"/>
    <cellStyle name="Header2 25 35" xfId="6052"/>
    <cellStyle name="Header2 25 36" xfId="6151"/>
    <cellStyle name="Header2 25 37" xfId="6249"/>
    <cellStyle name="Header2 25 38" xfId="6348"/>
    <cellStyle name="Header2 25 39" xfId="8078"/>
    <cellStyle name="Header2 25 4" xfId="3632"/>
    <cellStyle name="Header2 25 40" xfId="8496"/>
    <cellStyle name="Header2 25 41" xfId="7439"/>
    <cellStyle name="Header2 25 42" xfId="7532"/>
    <cellStyle name="Header2 25 43" xfId="2893"/>
    <cellStyle name="Header2 25 44" xfId="6928"/>
    <cellStyle name="Header2 25 45" xfId="6963"/>
    <cellStyle name="Header2 25 46" xfId="8347"/>
    <cellStyle name="Header2 25 47" xfId="7226"/>
    <cellStyle name="Header2 25 48" xfId="7812"/>
    <cellStyle name="Header2 25 49" xfId="7417"/>
    <cellStyle name="Header2 25 5" xfId="2501"/>
    <cellStyle name="Header2 25 50" xfId="7322"/>
    <cellStyle name="Header2 25 51" xfId="9659"/>
    <cellStyle name="Header2 25 52" xfId="10022"/>
    <cellStyle name="Header2 25 53" xfId="9139"/>
    <cellStyle name="Header2 25 54" xfId="9201"/>
    <cellStyle name="Header2 25 55" xfId="7470"/>
    <cellStyle name="Header2 25 56" xfId="7884"/>
    <cellStyle name="Header2 25 57" xfId="8729"/>
    <cellStyle name="Header2 25 58" xfId="9908"/>
    <cellStyle name="Header2 25 59" xfId="8960"/>
    <cellStyle name="Header2 25 6" xfId="2424"/>
    <cellStyle name="Header2 25 60" xfId="9419"/>
    <cellStyle name="Header2 25 61" xfId="9123"/>
    <cellStyle name="Header2 25 62" xfId="9037"/>
    <cellStyle name="Header2 25 63" xfId="10720"/>
    <cellStyle name="Header2 25 64" xfId="10986"/>
    <cellStyle name="Header2 25 7" xfId="2600"/>
    <cellStyle name="Header2 25 8" xfId="4382"/>
    <cellStyle name="Header2 25 9" xfId="4155"/>
    <cellStyle name="Header2 26" xfId="1748"/>
    <cellStyle name="Header2 26 10" xfId="2571"/>
    <cellStyle name="Header2 26 11" xfId="4694"/>
    <cellStyle name="Header2 26 12" xfId="2380"/>
    <cellStyle name="Header2 26 13" xfId="3039"/>
    <cellStyle name="Header2 26 14" xfId="4644"/>
    <cellStyle name="Header2 26 15" xfId="4536"/>
    <cellStyle name="Header2 26 16" xfId="3780"/>
    <cellStyle name="Header2 26 17" xfId="4735"/>
    <cellStyle name="Header2 26 18" xfId="3252"/>
    <cellStyle name="Header2 26 19" xfId="4737"/>
    <cellStyle name="Header2 26 2" xfId="3878"/>
    <cellStyle name="Header2 26 20" xfId="4557"/>
    <cellStyle name="Header2 26 21" xfId="4842"/>
    <cellStyle name="Header2 26 22" xfId="4941"/>
    <cellStyle name="Header2 26 23" xfId="5041"/>
    <cellStyle name="Header2 26 24" xfId="5141"/>
    <cellStyle name="Header2 26 25" xfId="5244"/>
    <cellStyle name="Header2 26 26" xfId="5343"/>
    <cellStyle name="Header2 26 27" xfId="5443"/>
    <cellStyle name="Header2 26 28" xfId="5544"/>
    <cellStyle name="Header2 26 29" xfId="5645"/>
    <cellStyle name="Header2 26 3" xfId="4064"/>
    <cellStyle name="Header2 26 30" xfId="5744"/>
    <cellStyle name="Header2 26 31" xfId="5842"/>
    <cellStyle name="Header2 26 32" xfId="5940"/>
    <cellStyle name="Header2 26 33" xfId="6041"/>
    <cellStyle name="Header2 26 34" xfId="6141"/>
    <cellStyle name="Header2 26 35" xfId="6238"/>
    <cellStyle name="Header2 26 36" xfId="6337"/>
    <cellStyle name="Header2 26 37" xfId="6435"/>
    <cellStyle name="Header2 26 38" xfId="6530"/>
    <cellStyle name="Header2 26 39" xfId="7606"/>
    <cellStyle name="Header2 26 4" xfId="3440"/>
    <cellStyle name="Header2 26 40" xfId="7254"/>
    <cellStyle name="Header2 26 41" xfId="5807"/>
    <cellStyle name="Header2 26 42" xfId="6918"/>
    <cellStyle name="Header2 26 43" xfId="7546"/>
    <cellStyle name="Header2 26 44" xfId="8261"/>
    <cellStyle name="Header2 26 45" xfId="7214"/>
    <cellStyle name="Header2 26 46" xfId="8399"/>
    <cellStyle name="Header2 26 47" xfId="7406"/>
    <cellStyle name="Header2 26 48" xfId="7310"/>
    <cellStyle name="Header2 26 49" xfId="7592"/>
    <cellStyle name="Header2 26 5" xfId="3508"/>
    <cellStyle name="Header2 26 50" xfId="7499"/>
    <cellStyle name="Header2 26 51" xfId="9258"/>
    <cellStyle name="Header2 26 52" xfId="8982"/>
    <cellStyle name="Header2 26 53" xfId="8647"/>
    <cellStyle name="Header2 26 54" xfId="7874"/>
    <cellStyle name="Header2 26 55" xfId="9211"/>
    <cellStyle name="Header2 26 56" xfId="9829"/>
    <cellStyle name="Header2 26 57" xfId="8949"/>
    <cellStyle name="Header2 26 58" xfId="9954"/>
    <cellStyle name="Header2 26 59" xfId="9113"/>
    <cellStyle name="Header2 26 6" xfId="2518"/>
    <cellStyle name="Header2 26 60" xfId="9027"/>
    <cellStyle name="Header2 26 61" xfId="9251"/>
    <cellStyle name="Header2 26 62" xfId="9180"/>
    <cellStyle name="Header2 26 63" xfId="10451"/>
    <cellStyle name="Header2 26 64" xfId="10314"/>
    <cellStyle name="Header2 26 7" xfId="4403"/>
    <cellStyle name="Header2 26 8" xfId="2462"/>
    <cellStyle name="Header2 26 9" xfId="4501"/>
    <cellStyle name="Header2 27" xfId="1966"/>
    <cellStyle name="Header2 27 10" xfId="3965"/>
    <cellStyle name="Header2 27 11" xfId="3994"/>
    <cellStyle name="Header2 27 12" xfId="3300"/>
    <cellStyle name="Header2 27 13" xfId="3413"/>
    <cellStyle name="Header2 27 14" xfId="3205"/>
    <cellStyle name="Header2 27 15" xfId="3151"/>
    <cellStyle name="Header2 27 16" xfId="4211"/>
    <cellStyle name="Header2 27 17" xfId="3172"/>
    <cellStyle name="Header2 27 18" xfId="4182"/>
    <cellStyle name="Header2 27 19" xfId="3918"/>
    <cellStyle name="Header2 27 2" xfId="2815"/>
    <cellStyle name="Header2 27 20" xfId="4281"/>
    <cellStyle name="Header2 27 21" xfId="3222"/>
    <cellStyle name="Header2 27 22" xfId="4392"/>
    <cellStyle name="Header2 27 23" xfId="2481"/>
    <cellStyle name="Header2 27 24" xfId="4394"/>
    <cellStyle name="Header2 27 25" xfId="3097"/>
    <cellStyle name="Header2 27 26" xfId="4497"/>
    <cellStyle name="Header2 27 27" xfId="2434"/>
    <cellStyle name="Header2 27 28" xfId="4303"/>
    <cellStyle name="Header2 27 29" xfId="3876"/>
    <cellStyle name="Header2 27 3" xfId="3542"/>
    <cellStyle name="Header2 27 30" xfId="4151"/>
    <cellStyle name="Header2 27 31" xfId="3837"/>
    <cellStyle name="Header2 27 32" xfId="4294"/>
    <cellStyle name="Header2 27 33" xfId="3168"/>
    <cellStyle name="Header2 27 34" xfId="4498"/>
    <cellStyle name="Header2 27 35" xfId="2507"/>
    <cellStyle name="Header2 27 36" xfId="4804"/>
    <cellStyle name="Header2 27 37" xfId="4906"/>
    <cellStyle name="Header2 27 38" xfId="5005"/>
    <cellStyle name="Header2 27 39" xfId="8081"/>
    <cellStyle name="Header2 27 4" xfId="3549"/>
    <cellStyle name="Header2 27 40" xfId="8498"/>
    <cellStyle name="Header2 27 41" xfId="7446"/>
    <cellStyle name="Header2 27 42" xfId="7541"/>
    <cellStyle name="Header2 27 43" xfId="8444"/>
    <cellStyle name="Header2 27 44" xfId="5857"/>
    <cellStyle name="Header2 27 45" xfId="6565"/>
    <cellStyle name="Header2 27 46" xfId="8484"/>
    <cellStyle name="Header2 27 47" xfId="7292"/>
    <cellStyle name="Header2 27 48" xfId="7390"/>
    <cellStyle name="Header2 27 49" xfId="8439"/>
    <cellStyle name="Header2 27 5" xfId="2493"/>
    <cellStyle name="Header2 27 50" xfId="5696"/>
    <cellStyle name="Header2 27 51" xfId="9662"/>
    <cellStyle name="Header2 27 52" xfId="10024"/>
    <cellStyle name="Header2 27 53" xfId="9142"/>
    <cellStyle name="Header2 27 54" xfId="9206"/>
    <cellStyle name="Header2 27 55" xfId="9981"/>
    <cellStyle name="Header2 27 56" xfId="6818"/>
    <cellStyle name="Header2 27 57" xfId="7717"/>
    <cellStyle name="Header2 27 58" xfId="10014"/>
    <cellStyle name="Header2 27 59" xfId="9014"/>
    <cellStyle name="Header2 27 6" xfId="3404"/>
    <cellStyle name="Header2 27 60" xfId="9098"/>
    <cellStyle name="Header2 27 61" xfId="9979"/>
    <cellStyle name="Header2 27 62" xfId="7424"/>
    <cellStyle name="Header2 27 63" xfId="10723"/>
    <cellStyle name="Header2 27 64" xfId="10987"/>
    <cellStyle name="Header2 27 7" xfId="3982"/>
    <cellStyle name="Header2 27 8" xfId="2593"/>
    <cellStyle name="Header2 27 9" xfId="4024"/>
    <cellStyle name="Header2 28" xfId="1745"/>
    <cellStyle name="Header2 28 10" xfId="4504"/>
    <cellStyle name="Header2 28 11" xfId="3225"/>
    <cellStyle name="Header2 28 12" xfId="4703"/>
    <cellStyle name="Header2 28 13" xfId="2413"/>
    <cellStyle name="Header2 28 14" xfId="2407"/>
    <cellStyle name="Header2 28 15" xfId="2492"/>
    <cellStyle name="Header2 28 16" xfId="4800"/>
    <cellStyle name="Header2 28 17" xfId="4902"/>
    <cellStyle name="Header2 28 18" xfId="5001"/>
    <cellStyle name="Header2 28 19" xfId="5101"/>
    <cellStyle name="Header2 28 2" xfId="2627"/>
    <cellStyle name="Header2 28 20" xfId="5202"/>
    <cellStyle name="Header2 28 21" xfId="5303"/>
    <cellStyle name="Header2 28 22" xfId="5403"/>
    <cellStyle name="Header2 28 23" xfId="5503"/>
    <cellStyle name="Header2 28 24" xfId="5603"/>
    <cellStyle name="Header2 28 25" xfId="5706"/>
    <cellStyle name="Header2 28 26" xfId="5803"/>
    <cellStyle name="Header2 28 27" xfId="5900"/>
    <cellStyle name="Header2 28 28" xfId="6000"/>
    <cellStyle name="Header2 28 29" xfId="6101"/>
    <cellStyle name="Header2 28 3" xfId="2832"/>
    <cellStyle name="Header2 28 30" xfId="6200"/>
    <cellStyle name="Header2 28 31" xfId="6296"/>
    <cellStyle name="Header2 28 32" xfId="6396"/>
    <cellStyle name="Header2 28 33" xfId="6493"/>
    <cellStyle name="Header2 28 34" xfId="6590"/>
    <cellStyle name="Header2 28 35" xfId="6688"/>
    <cellStyle name="Header2 28 36" xfId="6784"/>
    <cellStyle name="Header2 28 37" xfId="6880"/>
    <cellStyle name="Header2 28 38" xfId="6976"/>
    <cellStyle name="Header2 28 39" xfId="7454"/>
    <cellStyle name="Header2 28 4" xfId="3525"/>
    <cellStyle name="Header2 28 40" xfId="7251"/>
    <cellStyle name="Header2 28 41" xfId="8483"/>
    <cellStyle name="Header2 28 42" xfId="7286"/>
    <cellStyle name="Header2 28 43" xfId="7384"/>
    <cellStyle name="Header2 28 44" xfId="7282"/>
    <cellStyle name="Header2 28 45" xfId="7649"/>
    <cellStyle name="Header2 28 46" xfId="7745"/>
    <cellStyle name="Header2 28 47" xfId="7603"/>
    <cellStyle name="Header2 28 48" xfId="7931"/>
    <cellStyle name="Header2 28 49" xfId="7836"/>
    <cellStyle name="Header2 28 5" xfId="2359"/>
    <cellStyle name="Header2 28 50" xfId="8740"/>
    <cellStyle name="Header2 28 51" xfId="9148"/>
    <cellStyle name="Header2 28 52" xfId="8980"/>
    <cellStyle name="Header2 28 53" xfId="10013"/>
    <cellStyle name="Header2 28 54" xfId="9008"/>
    <cellStyle name="Header2 28 55" xfId="9093"/>
    <cellStyle name="Header2 28 56" xfId="9004"/>
    <cellStyle name="Header2 28 57" xfId="9290"/>
    <cellStyle name="Header2 28 58" xfId="9362"/>
    <cellStyle name="Header2 28 59" xfId="9257"/>
    <cellStyle name="Header2 28 6" xfId="3027"/>
    <cellStyle name="Header2 28 60" xfId="9526"/>
    <cellStyle name="Header2 28 61" xfId="9440"/>
    <cellStyle name="Header2 28 62" xfId="10187"/>
    <cellStyle name="Header2 28 63" xfId="10397"/>
    <cellStyle name="Header2 28 64" xfId="10312"/>
    <cellStyle name="Header2 28 7" xfId="3164"/>
    <cellStyle name="Header2 28 8" xfId="3938"/>
    <cellStyle name="Header2 28 9" xfId="2333"/>
    <cellStyle name="Header2 29" xfId="1969"/>
    <cellStyle name="Header2 29 10" xfId="4599"/>
    <cellStyle name="Header2 29 11" xfId="4180"/>
    <cellStyle name="Header2 29 12" xfId="3238"/>
    <cellStyle name="Header2 29 13" xfId="4273"/>
    <cellStyle name="Header2 29 14" xfId="4167"/>
    <cellStyle name="Header2 29 15" xfId="3674"/>
    <cellStyle name="Header2 29 16" xfId="3860"/>
    <cellStyle name="Header2 29 17" xfId="4743"/>
    <cellStyle name="Header2 29 18" xfId="4855"/>
    <cellStyle name="Header2 29 19" xfId="4954"/>
    <cellStyle name="Header2 29 2" xfId="2812"/>
    <cellStyle name="Header2 29 20" xfId="5054"/>
    <cellStyle name="Header2 29 21" xfId="5155"/>
    <cellStyle name="Header2 29 22" xfId="5257"/>
    <cellStyle name="Header2 29 23" xfId="5356"/>
    <cellStyle name="Header2 29 24" xfId="5456"/>
    <cellStyle name="Header2 29 25" xfId="5557"/>
    <cellStyle name="Header2 29 26" xfId="5659"/>
    <cellStyle name="Header2 29 27" xfId="5756"/>
    <cellStyle name="Header2 29 28" xfId="5855"/>
    <cellStyle name="Header2 29 29" xfId="5954"/>
    <cellStyle name="Header2 29 3" xfId="2525"/>
    <cellStyle name="Header2 29 30" xfId="6054"/>
    <cellStyle name="Header2 29 31" xfId="6153"/>
    <cellStyle name="Header2 29 32" xfId="6251"/>
    <cellStyle name="Header2 29 33" xfId="6350"/>
    <cellStyle name="Header2 29 34" xfId="6449"/>
    <cellStyle name="Header2 29 35" xfId="6544"/>
    <cellStyle name="Header2 29 36" xfId="6642"/>
    <cellStyle name="Header2 29 37" xfId="6737"/>
    <cellStyle name="Header2 29 38" xfId="6836"/>
    <cellStyle name="Header2 29 39" xfId="8084"/>
    <cellStyle name="Header2 29 4" xfId="3550"/>
    <cellStyle name="Header2 29 40" xfId="8501"/>
    <cellStyle name="Header2 29 41" xfId="6732"/>
    <cellStyle name="Header2 29 42" xfId="6831"/>
    <cellStyle name="Header2 29 43" xfId="4042"/>
    <cellStyle name="Header2 29 44" xfId="7419"/>
    <cellStyle name="Header2 29 45" xfId="7030"/>
    <cellStyle name="Header2 29 46" xfId="8358"/>
    <cellStyle name="Header2 29 47" xfId="7699"/>
    <cellStyle name="Header2 29 48" xfId="7820"/>
    <cellStyle name="Header2 29 49" xfId="7886"/>
    <cellStyle name="Header2 29 5" xfId="3782"/>
    <cellStyle name="Header2 29 50" xfId="7793"/>
    <cellStyle name="Header2 29 51" xfId="9665"/>
    <cellStyle name="Header2 29 52" xfId="10026"/>
    <cellStyle name="Header2 29 53" xfId="7694"/>
    <cellStyle name="Header2 29 54" xfId="7979"/>
    <cellStyle name="Header2 29 55" xfId="5350"/>
    <cellStyle name="Header2 29 56" xfId="9125"/>
    <cellStyle name="Header2 29 57" xfId="8788"/>
    <cellStyle name="Header2 29 58" xfId="9918"/>
    <cellStyle name="Header2 29 59" xfId="9324"/>
    <cellStyle name="Header2 29 6" xfId="2430"/>
    <cellStyle name="Header2 29 60" xfId="9427"/>
    <cellStyle name="Header2 29 61" xfId="9481"/>
    <cellStyle name="Header2 29 62" xfId="9400"/>
    <cellStyle name="Header2 29 63" xfId="10726"/>
    <cellStyle name="Header2 29 64" xfId="10988"/>
    <cellStyle name="Header2 29 7" xfId="3942"/>
    <cellStyle name="Header2 29 8" xfId="2329"/>
    <cellStyle name="Header2 29 9" xfId="4179"/>
    <cellStyle name="Header2 3" xfId="1930"/>
    <cellStyle name="Header2 3 10" xfId="4552"/>
    <cellStyle name="Header2 3 11" xfId="4195"/>
    <cellStyle name="Header2 3 12" xfId="4439"/>
    <cellStyle name="Header2 3 13" xfId="4229"/>
    <cellStyle name="Header2 3 14" xfId="3108"/>
    <cellStyle name="Header2 3 15" xfId="4779"/>
    <cellStyle name="Header2 3 16" xfId="4881"/>
    <cellStyle name="Header2 3 17" xfId="4980"/>
    <cellStyle name="Header2 3 18" xfId="5080"/>
    <cellStyle name="Header2 3 19" xfId="5181"/>
    <cellStyle name="Header2 3 2" xfId="2851"/>
    <cellStyle name="Header2 3 20" xfId="5282"/>
    <cellStyle name="Header2 3 21" xfId="5382"/>
    <cellStyle name="Header2 3 22" xfId="5482"/>
    <cellStyle name="Header2 3 23" xfId="5583"/>
    <cellStyle name="Header2 3 24" xfId="5685"/>
    <cellStyle name="Header2 3 25" xfId="5782"/>
    <cellStyle name="Header2 3 26" xfId="5881"/>
    <cellStyle name="Header2 3 27" xfId="5980"/>
    <cellStyle name="Header2 3 28" xfId="6080"/>
    <cellStyle name="Header2 3 29" xfId="6179"/>
    <cellStyle name="Header2 3 3" xfId="3506"/>
    <cellStyle name="Header2 3 30" xfId="6275"/>
    <cellStyle name="Header2 3 31" xfId="6376"/>
    <cellStyle name="Header2 3 32" xfId="6473"/>
    <cellStyle name="Header2 3 33" xfId="6569"/>
    <cellStyle name="Header2 3 34" xfId="6667"/>
    <cellStyle name="Header2 3 35" xfId="6763"/>
    <cellStyle name="Header2 3 36" xfId="6860"/>
    <cellStyle name="Header2 3 37" xfId="6955"/>
    <cellStyle name="Header2 3 38" xfId="7054"/>
    <cellStyle name="Header2 3 39" xfId="8045"/>
    <cellStyle name="Header2 3 4" xfId="3647"/>
    <cellStyle name="Header2 3 40" xfId="8464"/>
    <cellStyle name="Header2 3 41" xfId="6870"/>
    <cellStyle name="Header2 3 42" xfId="6999"/>
    <cellStyle name="Header2 3 43" xfId="5351"/>
    <cellStyle name="Header2 3 44" xfId="7629"/>
    <cellStyle name="Header2 3 45" xfId="7726"/>
    <cellStyle name="Header2 3 46" xfId="8310"/>
    <cellStyle name="Header2 3 47" xfId="7911"/>
    <cellStyle name="Header2 3 48" xfId="7672"/>
    <cellStyle name="Header2 3 49" xfId="8722"/>
    <cellStyle name="Header2 3 5" xfId="3192"/>
    <cellStyle name="Header2 3 50" xfId="8812"/>
    <cellStyle name="Header2 3 51" xfId="9626"/>
    <cellStyle name="Header2 3 52" xfId="9997"/>
    <cellStyle name="Header2 3 53" xfId="6888"/>
    <cellStyle name="Header2 3 54" xfId="8760"/>
    <cellStyle name="Header2 3 55" xfId="8475"/>
    <cellStyle name="Header2 3 56" xfId="9276"/>
    <cellStyle name="Header2 3 57" xfId="9348"/>
    <cellStyle name="Header2 3 58" xfId="9875"/>
    <cellStyle name="Header2 3 59" xfId="9506"/>
    <cellStyle name="Header2 3 6" xfId="2391"/>
    <cellStyle name="Header2 3 60" xfId="9308"/>
    <cellStyle name="Header2 3 61" xfId="10178"/>
    <cellStyle name="Header2 3 62" xfId="10228"/>
    <cellStyle name="Header2 3 63" xfId="10687"/>
    <cellStyle name="Header2 3 64" xfId="10975"/>
    <cellStyle name="Header2 3 7" xfId="3788"/>
    <cellStyle name="Header2 3 8" xfId="3196"/>
    <cellStyle name="Header2 3 9" xfId="3968"/>
    <cellStyle name="Header2 30" xfId="1742"/>
    <cellStyle name="Header2 30 10" xfId="2324"/>
    <cellStyle name="Header2 30 11" xfId="4163"/>
    <cellStyle name="Header2 30 12" xfId="3124"/>
    <cellStyle name="Header2 30 13" xfId="4773"/>
    <cellStyle name="Header2 30 14" xfId="4875"/>
    <cellStyle name="Header2 30 15" xfId="4974"/>
    <cellStyle name="Header2 30 16" xfId="5074"/>
    <cellStyle name="Header2 30 17" xfId="5175"/>
    <cellStyle name="Header2 30 18" xfId="5276"/>
    <cellStyle name="Header2 30 19" xfId="5376"/>
    <cellStyle name="Header2 30 2" xfId="3679"/>
    <cellStyle name="Header2 30 20" xfId="5476"/>
    <cellStyle name="Header2 30 21" xfId="5577"/>
    <cellStyle name="Header2 30 22" xfId="5679"/>
    <cellStyle name="Header2 30 23" xfId="5776"/>
    <cellStyle name="Header2 30 24" xfId="5875"/>
    <cellStyle name="Header2 30 25" xfId="5974"/>
    <cellStyle name="Header2 30 26" xfId="6074"/>
    <cellStyle name="Header2 30 27" xfId="6173"/>
    <cellStyle name="Header2 30 28" xfId="6269"/>
    <cellStyle name="Header2 30 29" xfId="6370"/>
    <cellStyle name="Header2 30 3" xfId="3654"/>
    <cellStyle name="Header2 30 30" xfId="6468"/>
    <cellStyle name="Header2 30 31" xfId="6564"/>
    <cellStyle name="Header2 30 32" xfId="6661"/>
    <cellStyle name="Header2 30 33" xfId="6757"/>
    <cellStyle name="Header2 30 34" xfId="6855"/>
    <cellStyle name="Header2 30 35" xfId="6949"/>
    <cellStyle name="Header2 30 36" xfId="7048"/>
    <cellStyle name="Header2 30 37" xfId="7148"/>
    <cellStyle name="Header2 30 38" xfId="7248"/>
    <cellStyle name="Header2 30 39" xfId="7882"/>
    <cellStyle name="Header2 30 4" xfId="3458"/>
    <cellStyle name="Header2 30 40" xfId="6373"/>
    <cellStyle name="Header2 30 41" xfId="6568"/>
    <cellStyle name="Header2 30 42" xfId="7623"/>
    <cellStyle name="Header2 30 43" xfId="7722"/>
    <cellStyle name="Header2 30 44" xfId="8304"/>
    <cellStyle name="Header2 30 45" xfId="7905"/>
    <cellStyle name="Header2 30 46" xfId="7662"/>
    <cellStyle name="Header2 30 47" xfId="8716"/>
    <cellStyle name="Header2 30 48" xfId="8806"/>
    <cellStyle name="Header2 30 49" xfId="8894"/>
    <cellStyle name="Header2 30 5" xfId="4003"/>
    <cellStyle name="Header2 30 50" xfId="8978"/>
    <cellStyle name="Header2 30 51" xfId="9479"/>
    <cellStyle name="Header2 30 52" xfId="7028"/>
    <cellStyle name="Header2 30 53" xfId="8661"/>
    <cellStyle name="Header2 30 54" xfId="9272"/>
    <cellStyle name="Header2 30 55" xfId="9344"/>
    <cellStyle name="Header2 30 56" xfId="9870"/>
    <cellStyle name="Header2 30 57" xfId="9500"/>
    <cellStyle name="Header2 30 58" xfId="9300"/>
    <cellStyle name="Header2 30 59" xfId="10175"/>
    <cellStyle name="Header2 30 6" xfId="2515"/>
    <cellStyle name="Header2 30 60" xfId="10225"/>
    <cellStyle name="Header2 30 61" xfId="10276"/>
    <cellStyle name="Header2 30 62" xfId="10311"/>
    <cellStyle name="Header2 30 63" xfId="10586"/>
    <cellStyle name="Header2 30 64" xfId="8786"/>
    <cellStyle name="Header2 30 7" xfId="4475"/>
    <cellStyle name="Header2 30 8" xfId="3226"/>
    <cellStyle name="Header2 30 9" xfId="4677"/>
    <cellStyle name="Header2 31" xfId="1972"/>
    <cellStyle name="Header2 31 10" xfId="2798"/>
    <cellStyle name="Header2 31 11" xfId="2664"/>
    <cellStyle name="Header2 31 12" xfId="2805"/>
    <cellStyle name="Header2 31 13" xfId="2392"/>
    <cellStyle name="Header2 31 14" xfId="3583"/>
    <cellStyle name="Header2 31 15" xfId="3903"/>
    <cellStyle name="Header2 31 16" xfId="2604"/>
    <cellStyle name="Header2 31 17" xfId="4057"/>
    <cellStyle name="Header2 31 18" xfId="3360"/>
    <cellStyle name="Header2 31 19" xfId="3090"/>
    <cellStyle name="Header2 31 2" xfId="2809"/>
    <cellStyle name="Header2 31 20" xfId="2777"/>
    <cellStyle name="Header2 31 21" xfId="2701"/>
    <cellStyle name="Header2 31 22" xfId="3031"/>
    <cellStyle name="Header2 31 23" xfId="4751"/>
    <cellStyle name="Header2 31 24" xfId="3185"/>
    <cellStyle name="Header2 31 25" xfId="3645"/>
    <cellStyle name="Header2 31 26" xfId="2579"/>
    <cellStyle name="Header2 31 27" xfId="2695"/>
    <cellStyle name="Header2 31 28" xfId="3668"/>
    <cellStyle name="Header2 31 29" xfId="3088"/>
    <cellStyle name="Header2 31 3" xfId="2527"/>
    <cellStyle name="Header2 31 30" xfId="4786"/>
    <cellStyle name="Header2 31 31" xfId="4888"/>
    <cellStyle name="Header2 31 32" xfId="4987"/>
    <cellStyle name="Header2 31 33" xfId="5087"/>
    <cellStyle name="Header2 31 34" xfId="5188"/>
    <cellStyle name="Header2 31 35" xfId="5289"/>
    <cellStyle name="Header2 31 36" xfId="5389"/>
    <cellStyle name="Header2 31 37" xfId="5489"/>
    <cellStyle name="Header2 31 38" xfId="5589"/>
    <cellStyle name="Header2 31 39" xfId="8087"/>
    <cellStyle name="Header2 31 4" xfId="3628"/>
    <cellStyle name="Header2 31 40" xfId="8503"/>
    <cellStyle name="Header2 31 41" xfId="7458"/>
    <cellStyle name="Header2 31 42" xfId="7552"/>
    <cellStyle name="Header2 31 43" xfId="6087"/>
    <cellStyle name="Header2 31 44" xfId="5466"/>
    <cellStyle name="Header2 31 45" xfId="7986"/>
    <cellStyle name="Header2 31 46" xfId="6383"/>
    <cellStyle name="Header2 31 47" xfId="6282"/>
    <cellStyle name="Header2 31 48" xfId="6175"/>
    <cellStyle name="Header2 31 49" xfId="6674"/>
    <cellStyle name="Header2 31 5" xfId="2482"/>
    <cellStyle name="Header2 31 50" xfId="7505"/>
    <cellStyle name="Header2 31 51" xfId="9668"/>
    <cellStyle name="Header2 31 52" xfId="10028"/>
    <cellStyle name="Header2 31 53" xfId="9151"/>
    <cellStyle name="Header2 31 54" xfId="9216"/>
    <cellStyle name="Header2 31 55" xfId="7061"/>
    <cellStyle name="Header2 31 56" xfId="8238"/>
    <cellStyle name="Header2 31 57" xfId="9574"/>
    <cellStyle name="Header2 31 58" xfId="2634"/>
    <cellStyle name="Header2 31 59" xfId="7156"/>
    <cellStyle name="Header2 31 6" xfId="2961"/>
    <cellStyle name="Header2 31 60" xfId="7345"/>
    <cellStyle name="Header2 31 61" xfId="3660"/>
    <cellStyle name="Header2 31 62" xfId="9184"/>
    <cellStyle name="Header2 31 63" xfId="10729"/>
    <cellStyle name="Header2 31 64" xfId="10989"/>
    <cellStyle name="Header2 31 7" xfId="2647"/>
    <cellStyle name="Header2 31 8" xfId="2638"/>
    <cellStyle name="Header2 31 9" xfId="2989"/>
    <cellStyle name="Header2 32" xfId="1739"/>
    <cellStyle name="Header2 32 10" xfId="3246"/>
    <cellStyle name="Header2 32 11" xfId="4447"/>
    <cellStyle name="Header2 32 12" xfId="2368"/>
    <cellStyle name="Header2 32 13" xfId="4355"/>
    <cellStyle name="Header2 32 14" xfId="2746"/>
    <cellStyle name="Header2 32 15" xfId="4514"/>
    <cellStyle name="Header2 32 16" xfId="4564"/>
    <cellStyle name="Header2 32 17" xfId="4716"/>
    <cellStyle name="Header2 32 18" xfId="4551"/>
    <cellStyle name="Header2 32 19" xfId="4695"/>
    <cellStyle name="Header2 32 2" xfId="3822"/>
    <cellStyle name="Header2 32 20" xfId="3911"/>
    <cellStyle name="Header2 32 21" xfId="4829"/>
    <cellStyle name="Header2 32 22" xfId="4928"/>
    <cellStyle name="Header2 32 23" xfId="5028"/>
    <cellStyle name="Header2 32 24" xfId="5129"/>
    <cellStyle name="Header2 32 25" xfId="5231"/>
    <cellStyle name="Header2 32 26" xfId="5330"/>
    <cellStyle name="Header2 32 27" xfId="5430"/>
    <cellStyle name="Header2 32 28" xfId="5531"/>
    <cellStyle name="Header2 32 29" xfId="5632"/>
    <cellStyle name="Header2 32 3" xfId="4070"/>
    <cellStyle name="Header2 32 30" xfId="5732"/>
    <cellStyle name="Header2 32 31" xfId="5830"/>
    <cellStyle name="Header2 32 32" xfId="5928"/>
    <cellStyle name="Header2 32 33" xfId="6028"/>
    <cellStyle name="Header2 32 34" xfId="6128"/>
    <cellStyle name="Header2 32 35" xfId="6225"/>
    <cellStyle name="Header2 32 36" xfId="6324"/>
    <cellStyle name="Header2 32 37" xfId="6423"/>
    <cellStyle name="Header2 32 38" xfId="6520"/>
    <cellStyle name="Header2 32 39" xfId="7878"/>
    <cellStyle name="Header2 32 4" xfId="3428"/>
    <cellStyle name="Header2 32 40" xfId="7233"/>
    <cellStyle name="Header2 32 41" xfId="6536"/>
    <cellStyle name="Header2 32 42" xfId="6906"/>
    <cellStyle name="Header2 32 43" xfId="6805"/>
    <cellStyle name="Header2 32 44" xfId="8229"/>
    <cellStyle name="Header2 32 45" xfId="7201"/>
    <cellStyle name="Header2 32 46" xfId="8371"/>
    <cellStyle name="Header2 32 47" xfId="8652"/>
    <cellStyle name="Header2 32 48" xfId="6527"/>
    <cellStyle name="Header2 32 49" xfId="8657"/>
    <cellStyle name="Header2 32 5" xfId="3152"/>
    <cellStyle name="Header2 32 50" xfId="6930"/>
    <cellStyle name="Header2 32 51" xfId="9477"/>
    <cellStyle name="Header2 32 52" xfId="8965"/>
    <cellStyle name="Header2 32 53" xfId="7504"/>
    <cellStyle name="Header2 32 54" xfId="6853"/>
    <cellStyle name="Header2 32 55" xfId="8614"/>
    <cellStyle name="Header2 32 56" xfId="9799"/>
    <cellStyle name="Header2 32 57" xfId="8937"/>
    <cellStyle name="Header2 32 58" xfId="9931"/>
    <cellStyle name="Header2 32 59" xfId="10134"/>
    <cellStyle name="Header2 32 6" xfId="3787"/>
    <cellStyle name="Header2 32 60" xfId="8389"/>
    <cellStyle name="Header2 32 61" xfId="10138"/>
    <cellStyle name="Header2 32 62" xfId="7658"/>
    <cellStyle name="Header2 32 63" xfId="10584"/>
    <cellStyle name="Header2 32 64" xfId="10303"/>
    <cellStyle name="Header2 32 7" xfId="3256"/>
    <cellStyle name="Header2 32 8" xfId="4018"/>
    <cellStyle name="Header2 32 9" xfId="4337"/>
    <cellStyle name="Header2 33" xfId="1975"/>
    <cellStyle name="Header2 33 10" xfId="3694"/>
    <cellStyle name="Header2 33 11" xfId="3051"/>
    <cellStyle name="Header2 33 12" xfId="4373"/>
    <cellStyle name="Header2 33 13" xfId="3990"/>
    <cellStyle name="Header2 33 14" xfId="3558"/>
    <cellStyle name="Header2 33 15" xfId="2896"/>
    <cellStyle name="Header2 33 16" xfId="3383"/>
    <cellStyle name="Header2 33 17" xfId="3296"/>
    <cellStyle name="Header2 33 18" xfId="3155"/>
    <cellStyle name="Header2 33 19" xfId="2513"/>
    <cellStyle name="Header2 33 2" xfId="2806"/>
    <cellStyle name="Header2 33 20" xfId="3154"/>
    <cellStyle name="Header2 33 21" xfId="4204"/>
    <cellStyle name="Header2 33 22" xfId="3210"/>
    <cellStyle name="Header2 33 23" xfId="4242"/>
    <cellStyle name="Header2 33 24" xfId="4010"/>
    <cellStyle name="Header2 33 25" xfId="3771"/>
    <cellStyle name="Header2 33 26" xfId="2734"/>
    <cellStyle name="Header2 33 27" xfId="4503"/>
    <cellStyle name="Header2 33 28" xfId="4441"/>
    <cellStyle name="Header2 33 29" xfId="2321"/>
    <cellStyle name="Header2 33 3" xfId="3799"/>
    <cellStyle name="Header2 33 30" xfId="3319"/>
    <cellStyle name="Header2 33 31" xfId="4534"/>
    <cellStyle name="Header2 33 32" xfId="4366"/>
    <cellStyle name="Header2 33 33" xfId="3659"/>
    <cellStyle name="Header2 33 34" xfId="3683"/>
    <cellStyle name="Header2 33 35" xfId="4320"/>
    <cellStyle name="Header2 33 36" xfId="2688"/>
    <cellStyle name="Header2 33 37" xfId="4671"/>
    <cellStyle name="Header2 33 38" xfId="3322"/>
    <cellStyle name="Header2 33 39" xfId="8090"/>
    <cellStyle name="Header2 33 4" xfId="3553"/>
    <cellStyle name="Header2 33 40" xfId="8506"/>
    <cellStyle name="Header2 33 41" xfId="7465"/>
    <cellStyle name="Header2 33 42" xfId="7560"/>
    <cellStyle name="Header2 33 43" xfId="5224"/>
    <cellStyle name="Header2 33 44" xfId="5324"/>
    <cellStyle name="Header2 33 45" xfId="7998"/>
    <cellStyle name="Header2 33 46" xfId="5524"/>
    <cellStyle name="Header2 33 47" xfId="5424"/>
    <cellStyle name="Header2 33 48" xfId="8422"/>
    <cellStyle name="Header2 33 49" xfId="5022"/>
    <cellStyle name="Header2 33 5" xfId="2474"/>
    <cellStyle name="Header2 33 50" xfId="6630"/>
    <cellStyle name="Header2 33 51" xfId="9671"/>
    <cellStyle name="Header2 33 52" xfId="10030"/>
    <cellStyle name="Header2 33 53" xfId="9157"/>
    <cellStyle name="Header2 33 54" xfId="9223"/>
    <cellStyle name="Header2 33 55" xfId="5201"/>
    <cellStyle name="Header2 33 56" xfId="6299"/>
    <cellStyle name="Header2 33 57" xfId="9580"/>
    <cellStyle name="Header2 33 58" xfId="6705"/>
    <cellStyle name="Header2 33 59" xfId="6935"/>
    <cellStyle name="Header2 33 6" xfId="3572"/>
    <cellStyle name="Header2 33 60" xfId="9962"/>
    <cellStyle name="Header2 33 61" xfId="6573"/>
    <cellStyle name="Header2 33 62" xfId="7781"/>
    <cellStyle name="Header2 33 63" xfId="10732"/>
    <cellStyle name="Header2 33 64" xfId="10990"/>
    <cellStyle name="Header2 33 7" xfId="3980"/>
    <cellStyle name="Header2 33 8" xfId="3813"/>
    <cellStyle name="Header2 33 9" xfId="3005"/>
    <cellStyle name="Header2 34" xfId="1736"/>
    <cellStyle name="Header2 34 10" xfId="3261"/>
    <cellStyle name="Header2 34 11" xfId="3834"/>
    <cellStyle name="Header2 34 12" xfId="3764"/>
    <cellStyle name="Header2 34 13" xfId="4541"/>
    <cellStyle name="Header2 34 14" xfId="4446"/>
    <cellStyle name="Header2 34 15" xfId="3472"/>
    <cellStyle name="Header2 34 16" xfId="2753"/>
    <cellStyle name="Header2 34 17" xfId="3247"/>
    <cellStyle name="Header2 34 18" xfId="4530"/>
    <cellStyle name="Header2 34 19" xfId="4573"/>
    <cellStyle name="Header2 34 2" xfId="3820"/>
    <cellStyle name="Header2 34 20" xfId="3765"/>
    <cellStyle name="Header2 34 21" xfId="4577"/>
    <cellStyle name="Header2 34 22" xfId="4729"/>
    <cellStyle name="Header2 34 23" xfId="4580"/>
    <cellStyle name="Header2 34 24" xfId="4846"/>
    <cellStyle name="Header2 34 25" xfId="4945"/>
    <cellStyle name="Header2 34 26" xfId="5045"/>
    <cellStyle name="Header2 34 27" xfId="5146"/>
    <cellStyle name="Header2 34 28" xfId="5249"/>
    <cellStyle name="Header2 34 29" xfId="5347"/>
    <cellStyle name="Header2 34 3" xfId="2820"/>
    <cellStyle name="Header2 34 30" xfId="5447"/>
    <cellStyle name="Header2 34 31" xfId="5548"/>
    <cellStyle name="Header2 34 32" xfId="5650"/>
    <cellStyle name="Header2 34 33" xfId="5747"/>
    <cellStyle name="Header2 34 34" xfId="5846"/>
    <cellStyle name="Header2 34 35" xfId="5945"/>
    <cellStyle name="Header2 34 36" xfId="6046"/>
    <cellStyle name="Header2 34 37" xfId="6146"/>
    <cellStyle name="Header2 34 38" xfId="6243"/>
    <cellStyle name="Header2 34 39" xfId="7869"/>
    <cellStyle name="Header2 34 4" xfId="3537"/>
    <cellStyle name="Header2 34 40" xfId="6244"/>
    <cellStyle name="Header2 34 41" xfId="8494"/>
    <cellStyle name="Header2 34 42" xfId="7434"/>
    <cellStyle name="Header2 34 43" xfId="7526"/>
    <cellStyle name="Header2 34 44" xfId="6541"/>
    <cellStyle name="Header2 34 45" xfId="6921"/>
    <cellStyle name="Header2 34 46" xfId="6450"/>
    <cellStyle name="Header2 34 47" xfId="7121"/>
    <cellStyle name="Header2 34 48" xfId="7219"/>
    <cellStyle name="Header2 34 49" xfId="7171"/>
    <cellStyle name="Header2 34 5" xfId="3286"/>
    <cellStyle name="Header2 34 50" xfId="7411"/>
    <cellStyle name="Header2 34 51" xfId="9470"/>
    <cellStyle name="Header2 34 52" xfId="7412"/>
    <cellStyle name="Header2 34 53" xfId="10021"/>
    <cellStyle name="Header2 34 54" xfId="9136"/>
    <cellStyle name="Header2 34 55" xfId="9198"/>
    <cellStyle name="Header2 34 56" xfId="7696"/>
    <cellStyle name="Header2 34 57" xfId="7612"/>
    <cellStyle name="Header2 34 58" xfId="7604"/>
    <cellStyle name="Header2 34 59" xfId="8871"/>
    <cellStyle name="Header2 34 6" xfId="3926"/>
    <cellStyle name="Header2 34 60" xfId="8954"/>
    <cellStyle name="Header2 34 61" xfId="8915"/>
    <cellStyle name="Header2 34 62" xfId="9118"/>
    <cellStyle name="Header2 34 63" xfId="10581"/>
    <cellStyle name="Header2 34 64" xfId="9119"/>
    <cellStyle name="Header2 34 7" xfId="3406"/>
    <cellStyle name="Header2 34 8" xfId="3436"/>
    <cellStyle name="Header2 34 9" xfId="4384"/>
    <cellStyle name="Header2 35" xfId="1978"/>
    <cellStyle name="Header2 35 10" xfId="3348"/>
    <cellStyle name="Header2 35 11" xfId="3376"/>
    <cellStyle name="Header2 35 12" xfId="3443"/>
    <cellStyle name="Header2 35 13" xfId="2376"/>
    <cellStyle name="Header2 35 14" xfId="3589"/>
    <cellStyle name="Header2 35 15" xfId="2908"/>
    <cellStyle name="Header2 35 16" xfId="2589"/>
    <cellStyle name="Header2 35 17" xfId="2985"/>
    <cellStyle name="Header2 35 18" xfId="3357"/>
    <cellStyle name="Header2 35 19" xfId="3284"/>
    <cellStyle name="Header2 35 2" xfId="2803"/>
    <cellStyle name="Header2 35 20" xfId="2630"/>
    <cellStyle name="Header2 35 21" xfId="2459"/>
    <cellStyle name="Header2 35 22" xfId="3602"/>
    <cellStyle name="Header2 35 23" xfId="2907"/>
    <cellStyle name="Header2 35 24" xfId="4061"/>
    <cellStyle name="Header2 35 25" xfId="2984"/>
    <cellStyle name="Header2 35 26" xfId="3356"/>
    <cellStyle name="Header2 35 27" xfId="3546"/>
    <cellStyle name="Header2 35 28" xfId="3147"/>
    <cellStyle name="Header2 35 29" xfId="2367"/>
    <cellStyle name="Header2 35 3" xfId="2533"/>
    <cellStyle name="Header2 35 30" xfId="3575"/>
    <cellStyle name="Header2 35 31" xfId="2918"/>
    <cellStyle name="Header2 35 32" xfId="4108"/>
    <cellStyle name="Header2 35 33" xfId="2991"/>
    <cellStyle name="Header2 35 34" xfId="3374"/>
    <cellStyle name="Header2 35 35" xfId="2666"/>
    <cellStyle name="Header2 35 36" xfId="3711"/>
    <cellStyle name="Header2 35 37" xfId="3213"/>
    <cellStyle name="Header2 35 38" xfId="3582"/>
    <cellStyle name="Header2 35 39" xfId="8093"/>
    <cellStyle name="Header2 35 4" xfId="2972"/>
    <cellStyle name="Header2 35 40" xfId="8509"/>
    <cellStyle name="Header2 35 41" xfId="7475"/>
    <cellStyle name="Header2 35 42" xfId="7569"/>
    <cellStyle name="Header2 35 43" xfId="3849"/>
    <cellStyle name="Header2 35 44" xfId="4236"/>
    <cellStyle name="Header2 35 45" xfId="7876"/>
    <cellStyle name="Header2 35 46" xfId="3600"/>
    <cellStyle name="Header2 35 47" xfId="2713"/>
    <cellStyle name="Header2 35 48" xfId="8408"/>
    <cellStyle name="Header2 35 49" xfId="2996"/>
    <cellStyle name="Header2 35 5" xfId="3391"/>
    <cellStyle name="Header2 35 50" xfId="3373"/>
    <cellStyle name="Header2 35 51" xfId="9674"/>
    <cellStyle name="Header2 35 52" xfId="10031"/>
    <cellStyle name="Header2 35 53" xfId="9163"/>
    <cellStyle name="Header2 35 54" xfId="9230"/>
    <cellStyle name="Header2 35 55" xfId="4165"/>
    <cellStyle name="Header2 35 56" xfId="8410"/>
    <cellStyle name="Header2 35 57" xfId="9476"/>
    <cellStyle name="Header2 35 58" xfId="5149"/>
    <cellStyle name="Header2 35 59" xfId="3000"/>
    <cellStyle name="Header2 35 6" xfId="3609"/>
    <cellStyle name="Header2 35 60" xfId="9957"/>
    <cellStyle name="Header2 35 61" xfId="7988"/>
    <cellStyle name="Header2 35 62" xfId="3578"/>
    <cellStyle name="Header2 35 63" xfId="10735"/>
    <cellStyle name="Header2 35 64" xfId="10991"/>
    <cellStyle name="Header2 35 7" xfId="4117"/>
    <cellStyle name="Header2 35 8" xfId="3480"/>
    <cellStyle name="Header2 35 9" xfId="2977"/>
    <cellStyle name="Header2 36" xfId="1733"/>
    <cellStyle name="Header2 36 10" xfId="3407"/>
    <cellStyle name="Header2 36 11" xfId="3400"/>
    <cellStyle name="Header2 36 12" xfId="3997"/>
    <cellStyle name="Header2 36 13" xfId="3653"/>
    <cellStyle name="Header2 36 14" xfId="2398"/>
    <cellStyle name="Header2 36 15" xfId="3988"/>
    <cellStyle name="Header2 36 16" xfId="2385"/>
    <cellStyle name="Header2 36 17" xfId="4487"/>
    <cellStyle name="Header2 36 18" xfId="4563"/>
    <cellStyle name="Header2 36 19" xfId="4688"/>
    <cellStyle name="Header2 36 2" xfId="3691"/>
    <cellStyle name="Header2 36 20" xfId="2572"/>
    <cellStyle name="Header2 36 21" xfId="4450"/>
    <cellStyle name="Header2 36 22" xfId="2328"/>
    <cellStyle name="Header2 36 23" xfId="3257"/>
    <cellStyle name="Header2 36 24" xfId="2449"/>
    <cellStyle name="Header2 36 25" xfId="4426"/>
    <cellStyle name="Header2 36 26" xfId="4626"/>
    <cellStyle name="Header2 36 27" xfId="3510"/>
    <cellStyle name="Header2 36 28" xfId="4634"/>
    <cellStyle name="Header2 36 29" xfId="4718"/>
    <cellStyle name="Header2 36 3" xfId="2568"/>
    <cellStyle name="Header2 36 30" xfId="4586"/>
    <cellStyle name="Header2 36 31" xfId="4847"/>
    <cellStyle name="Header2 36 32" xfId="4946"/>
    <cellStyle name="Header2 36 33" xfId="5046"/>
    <cellStyle name="Header2 36 34" xfId="5147"/>
    <cellStyle name="Header2 36 35" xfId="5250"/>
    <cellStyle name="Header2 36 36" xfId="5348"/>
    <cellStyle name="Header2 36 37" xfId="5448"/>
    <cellStyle name="Header2 36 38" xfId="5549"/>
    <cellStyle name="Header2 36 39" xfId="7861"/>
    <cellStyle name="Header2 36 4" xfId="2835"/>
    <cellStyle name="Header2 36 40" xfId="6246"/>
    <cellStyle name="Header2 36 41" xfId="6664"/>
    <cellStyle name="Header2 36 42" xfId="8480"/>
    <cellStyle name="Header2 36 43" xfId="7264"/>
    <cellStyle name="Header2 36 44" xfId="7360"/>
    <cellStyle name="Header2 36 45" xfId="8452"/>
    <cellStyle name="Header2 36 46" xfId="6191"/>
    <cellStyle name="Header2 36 47" xfId="5800"/>
    <cellStyle name="Header2 36 48" xfId="8472"/>
    <cellStyle name="Header2 36 49" xfId="6061"/>
    <cellStyle name="Header2 36 5" xfId="3262"/>
    <cellStyle name="Header2 36 50" xfId="6160"/>
    <cellStyle name="Header2 36 51" xfId="9465"/>
    <cellStyle name="Header2 36 52" xfId="7414"/>
    <cellStyle name="Header2 36 53" xfId="8307"/>
    <cellStyle name="Header2 36 54" xfId="10011"/>
    <cellStyle name="Header2 36 55" xfId="8991"/>
    <cellStyle name="Header2 36 56" xfId="9070"/>
    <cellStyle name="Header2 36 57" xfId="9986"/>
    <cellStyle name="Header2 36 58" xfId="7256"/>
    <cellStyle name="Header2 36 59" xfId="8446"/>
    <cellStyle name="Header2 36 6" xfId="2498"/>
    <cellStyle name="Header2 36 60" xfId="10005"/>
    <cellStyle name="Header2 36 61" xfId="6131"/>
    <cellStyle name="Header2 36 62" xfId="8640"/>
    <cellStyle name="Header2 36 63" xfId="10578"/>
    <cellStyle name="Header2 36 64" xfId="9121"/>
    <cellStyle name="Header2 36 7" xfId="4352"/>
    <cellStyle name="Header2 36 8" xfId="3412"/>
    <cellStyle name="Header2 36 9" xfId="3538"/>
    <cellStyle name="Header2 37" xfId="1981"/>
    <cellStyle name="Header2 37 10" xfId="3347"/>
    <cellStyle name="Header2 37 11" xfId="3081"/>
    <cellStyle name="Header2 37 12" xfId="2535"/>
    <cellStyle name="Header2 37 13" xfId="4225"/>
    <cellStyle name="Header2 37 14" xfId="2853"/>
    <cellStyle name="Header2 37 15" xfId="2895"/>
    <cellStyle name="Header2 37 16" xfId="2872"/>
    <cellStyle name="Header2 37 17" xfId="2490"/>
    <cellStyle name="Header2 37 18" xfId="3420"/>
    <cellStyle name="Header2 37 19" xfId="3297"/>
    <cellStyle name="Header2 37 2" xfId="2800"/>
    <cellStyle name="Header2 37 20" xfId="3195"/>
    <cellStyle name="Header2 37 21" xfId="4124"/>
    <cellStyle name="Header2 37 22" xfId="2863"/>
    <cellStyle name="Header2 37 23" xfId="3299"/>
    <cellStyle name="Header2 37 24" xfId="2414"/>
    <cellStyle name="Header2 37 25" xfId="3439"/>
    <cellStyle name="Header2 37 26" xfId="3208"/>
    <cellStyle name="Header2 37 27" xfId="3772"/>
    <cellStyle name="Header2 37 28" xfId="4581"/>
    <cellStyle name="Header2 37 29" xfId="4159"/>
    <cellStyle name="Header2 37 3" xfId="4115"/>
    <cellStyle name="Header2 37 30" xfId="2489"/>
    <cellStyle name="Header2 37 31" xfId="3762"/>
    <cellStyle name="Header2 37 32" xfId="4567"/>
    <cellStyle name="Header2 37 33" xfId="4809"/>
    <cellStyle name="Header2 37 34" xfId="4910"/>
    <cellStyle name="Header2 37 35" xfId="5009"/>
    <cellStyle name="Header2 37 36" xfId="5110"/>
    <cellStyle name="Header2 37 37" xfId="5211"/>
    <cellStyle name="Header2 37 38" xfId="5311"/>
    <cellStyle name="Header2 37 39" xfId="8096"/>
    <cellStyle name="Header2 37 4" xfId="2969"/>
    <cellStyle name="Header2 37 40" xfId="8511"/>
    <cellStyle name="Header2 37 41" xfId="6675"/>
    <cellStyle name="Header2 37 42" xfId="6771"/>
    <cellStyle name="Header2 37 43" xfId="5811"/>
    <cellStyle name="Header2 37 44" xfId="5909"/>
    <cellStyle name="Header2 37 45" xfId="7873"/>
    <cellStyle name="Header2 37 46" xfId="6109"/>
    <cellStyle name="Header2 37 47" xfId="6008"/>
    <cellStyle name="Header2 37 48" xfId="8423"/>
    <cellStyle name="Header2 37 49" xfId="3098"/>
    <cellStyle name="Header2 37 5" xfId="3386"/>
    <cellStyle name="Header2 37 50" xfId="3368"/>
    <cellStyle name="Header2 37 51" xfId="9677"/>
    <cellStyle name="Header2 37 52" xfId="10033"/>
    <cellStyle name="Header2 37 53" xfId="6344"/>
    <cellStyle name="Header2 37 54" xfId="8680"/>
    <cellStyle name="Header2 37 55" xfId="8440"/>
    <cellStyle name="Header2 37 56" xfId="6639"/>
    <cellStyle name="Header2 37 57" xfId="9474"/>
    <cellStyle name="Header2 37 58" xfId="8490"/>
    <cellStyle name="Header2 37 59" xfId="6582"/>
    <cellStyle name="Header2 37 6" xfId="3901"/>
    <cellStyle name="Header2 37 60" xfId="9963"/>
    <cellStyle name="Header2 37 61" xfId="6492"/>
    <cellStyle name="Header2 37 62" xfId="3576"/>
    <cellStyle name="Header2 37 63" xfId="10738"/>
    <cellStyle name="Header2 37 64" xfId="10992"/>
    <cellStyle name="Header2 37 7" xfId="3890"/>
    <cellStyle name="Header2 37 8" xfId="3495"/>
    <cellStyle name="Header2 37 9" xfId="2976"/>
    <cellStyle name="Header2 38" xfId="1730"/>
    <cellStyle name="Header2 38 10" xfId="4468"/>
    <cellStyle name="Header2 38 11" xfId="2372"/>
    <cellStyle name="Header2 38 12" xfId="2581"/>
    <cellStyle name="Header2 38 13" xfId="2332"/>
    <cellStyle name="Header2 38 14" xfId="4684"/>
    <cellStyle name="Header2 38 15" xfId="3235"/>
    <cellStyle name="Header2 38 16" xfId="4427"/>
    <cellStyle name="Header2 38 17" xfId="3092"/>
    <cellStyle name="Header2 38 18" xfId="4537"/>
    <cellStyle name="Header2 38 19" xfId="3464"/>
    <cellStyle name="Header2 38 2" xfId="2546"/>
    <cellStyle name="Header2 38 20" xfId="3272"/>
    <cellStyle name="Header2 38 21" xfId="3867"/>
    <cellStyle name="Header2 38 22" xfId="4305"/>
    <cellStyle name="Header2 38 23" xfId="4595"/>
    <cellStyle name="Header2 38 24" xfId="4652"/>
    <cellStyle name="Header2 38 25" xfId="4597"/>
    <cellStyle name="Header2 38 26" xfId="4739"/>
    <cellStyle name="Header2 38 27" xfId="4619"/>
    <cellStyle name="Header2 38 28" xfId="4760"/>
    <cellStyle name="Header2 38 29" xfId="4862"/>
    <cellStyle name="Header2 38 3" xfId="3676"/>
    <cellStyle name="Header2 38 30" xfId="4961"/>
    <cellStyle name="Header2 38 31" xfId="5061"/>
    <cellStyle name="Header2 38 32" xfId="5162"/>
    <cellStyle name="Header2 38 33" xfId="5264"/>
    <cellStyle name="Header2 38 34" xfId="5363"/>
    <cellStyle name="Header2 38 35" xfId="5463"/>
    <cellStyle name="Header2 38 36" xfId="5564"/>
    <cellStyle name="Header2 38 37" xfId="5666"/>
    <cellStyle name="Header2 38 38" xfId="5763"/>
    <cellStyle name="Header2 38 39" xfId="7855"/>
    <cellStyle name="Header2 38 4" xfId="3755"/>
    <cellStyle name="Header2 38 40" xfId="7056"/>
    <cellStyle name="Header2 38 41" xfId="6952"/>
    <cellStyle name="Header2 38 42" xfId="6815"/>
    <cellStyle name="Header2 38 43" xfId="6258"/>
    <cellStyle name="Header2 38 44" xfId="7402"/>
    <cellStyle name="Header2 38 45" xfId="7842"/>
    <cellStyle name="Header2 38 46" xfId="6551"/>
    <cellStyle name="Header2 38 47" xfId="7104"/>
    <cellStyle name="Header2 38 48" xfId="8664"/>
    <cellStyle name="Header2 38 49" xfId="6338"/>
    <cellStyle name="Header2 38 5" xfId="4123"/>
    <cellStyle name="Header2 38 50" xfId="8570"/>
    <cellStyle name="Header2 38 51" xfId="9459"/>
    <cellStyle name="Header2 38 52" xfId="8814"/>
    <cellStyle name="Header2 38 53" xfId="8719"/>
    <cellStyle name="Header2 38 54" xfId="8697"/>
    <cellStyle name="Header2 38 55" xfId="7172"/>
    <cellStyle name="Header2 38 56" xfId="9109"/>
    <cellStyle name="Header2 38 57" xfId="9446"/>
    <cellStyle name="Header2 38 58" xfId="8579"/>
    <cellStyle name="Header2 38 59" xfId="8856"/>
    <cellStyle name="Header2 38 6" xfId="3786"/>
    <cellStyle name="Header2 38 60" xfId="10143"/>
    <cellStyle name="Header2 38 61" xfId="7500"/>
    <cellStyle name="Header2 38 62" xfId="10087"/>
    <cellStyle name="Header2 38 63" xfId="10575"/>
    <cellStyle name="Header2 38 64" xfId="10230"/>
    <cellStyle name="Header2 38 7" xfId="3176"/>
    <cellStyle name="Header2 38 8" xfId="4344"/>
    <cellStyle name="Header2 38 9" xfId="3916"/>
    <cellStyle name="Header2 39" xfId="1984"/>
    <cellStyle name="Header2 39 10" xfId="3646"/>
    <cellStyle name="Header2 39 11" xfId="4085"/>
    <cellStyle name="Header2 39 12" xfId="2939"/>
    <cellStyle name="Header2 39 13" xfId="2364"/>
    <cellStyle name="Header2 39 14" xfId="3594"/>
    <cellStyle name="Header2 39 15" xfId="2569"/>
    <cellStyle name="Header2 39 16" xfId="4152"/>
    <cellStyle name="Header2 39 17" xfId="4538"/>
    <cellStyle name="Header2 39 18" xfId="2590"/>
    <cellStyle name="Header2 39 19" xfId="3104"/>
    <cellStyle name="Header2 39 2" xfId="2797"/>
    <cellStyle name="Header2 39 20" xfId="4746"/>
    <cellStyle name="Header2 39 21" xfId="3873"/>
    <cellStyle name="Header2 39 22" xfId="4665"/>
    <cellStyle name="Header2 39 23" xfId="4065"/>
    <cellStyle name="Header2 39 24" xfId="4486"/>
    <cellStyle name="Header2 39 25" xfId="3865"/>
    <cellStyle name="Header2 39 26" xfId="4691"/>
    <cellStyle name="Header2 39 27" xfId="3713"/>
    <cellStyle name="Header2 39 28" xfId="4330"/>
    <cellStyle name="Header2 39 29" xfId="2388"/>
    <cellStyle name="Header2 39 3" xfId="4113"/>
    <cellStyle name="Header2 39 30" xfId="4802"/>
    <cellStyle name="Header2 39 31" xfId="4904"/>
    <cellStyle name="Header2 39 32" xfId="5003"/>
    <cellStyle name="Header2 39 33" xfId="5103"/>
    <cellStyle name="Header2 39 34" xfId="5204"/>
    <cellStyle name="Header2 39 35" xfId="5305"/>
    <cellStyle name="Header2 39 36" xfId="5405"/>
    <cellStyle name="Header2 39 37" xfId="5505"/>
    <cellStyle name="Header2 39 38" xfId="5605"/>
    <cellStyle name="Header2 39 39" xfId="8099"/>
    <cellStyle name="Header2 39 4" xfId="2966"/>
    <cellStyle name="Header2 39 40" xfId="8513"/>
    <cellStyle name="Header2 39 41" xfId="6739"/>
    <cellStyle name="Header2 39 42" xfId="6838"/>
    <cellStyle name="Header2 39 43" xfId="6103"/>
    <cellStyle name="Header2 39 44" xfId="6202"/>
    <cellStyle name="Header2 39 45" xfId="7870"/>
    <cellStyle name="Header2 39 46" xfId="6398"/>
    <cellStyle name="Header2 39 47" xfId="6298"/>
    <cellStyle name="Header2 39 48" xfId="6214"/>
    <cellStyle name="Header2 39 49" xfId="6690"/>
    <cellStyle name="Header2 39 5" xfId="3548"/>
    <cellStyle name="Header2 39 50" xfId="7399"/>
    <cellStyle name="Header2 39 51" xfId="9680"/>
    <cellStyle name="Header2 39 52" xfId="10035"/>
    <cellStyle name="Header2 39 53" xfId="7700"/>
    <cellStyle name="Header2 39 54" xfId="7985"/>
    <cellStyle name="Header2 39 55" xfId="7077"/>
    <cellStyle name="Header2 39 56" xfId="8613"/>
    <cellStyle name="Header2 39 57" xfId="9471"/>
    <cellStyle name="Header2 39 58" xfId="8576"/>
    <cellStyle name="Header2 39 59" xfId="6229"/>
    <cellStyle name="Header2 39 6" xfId="3611"/>
    <cellStyle name="Header2 39 60" xfId="7386"/>
    <cellStyle name="Header2 39 61" xfId="2346"/>
    <cellStyle name="Header2 39 62" xfId="9107"/>
    <cellStyle name="Header2 39 63" xfId="10741"/>
    <cellStyle name="Header2 39 64" xfId="10993"/>
    <cellStyle name="Header2 39 7" xfId="3690"/>
    <cellStyle name="Header2 39 8" xfId="2640"/>
    <cellStyle name="Header2 39 9" xfId="2992"/>
    <cellStyle name="Header2 4" xfId="1781"/>
    <cellStyle name="Header2 4 10" xfId="4500"/>
    <cellStyle name="Header2 4 11" xfId="4007"/>
    <cellStyle name="Header2 4 12" xfId="2859"/>
    <cellStyle name="Header2 4 13" xfId="2455"/>
    <cellStyle name="Header2 4 14" xfId="4543"/>
    <cellStyle name="Header2 4 15" xfId="4623"/>
    <cellStyle name="Header2 4 16" xfId="4742"/>
    <cellStyle name="Header2 4 17" xfId="4625"/>
    <cellStyle name="Header2 4 18" xfId="4715"/>
    <cellStyle name="Header2 4 19" xfId="4598"/>
    <cellStyle name="Header2 4 2" xfId="2602"/>
    <cellStyle name="Header2 4 20" xfId="4844"/>
    <cellStyle name="Header2 4 21" xfId="4943"/>
    <cellStyle name="Header2 4 22" xfId="5043"/>
    <cellStyle name="Header2 4 23" xfId="5144"/>
    <cellStyle name="Header2 4 24" xfId="5247"/>
    <cellStyle name="Header2 4 25" xfId="5345"/>
    <cellStyle name="Header2 4 26" xfId="5445"/>
    <cellStyle name="Header2 4 27" xfId="5546"/>
    <cellStyle name="Header2 4 28" xfId="5648"/>
    <cellStyle name="Header2 4 29" xfId="5745"/>
    <cellStyle name="Header2 4 3" xfId="3453"/>
    <cellStyle name="Header2 4 30" xfId="5844"/>
    <cellStyle name="Header2 4 31" xfId="5943"/>
    <cellStyle name="Header2 4 32" xfId="6044"/>
    <cellStyle name="Header2 4 33" xfId="6144"/>
    <cellStyle name="Header2 4 34" xfId="6241"/>
    <cellStyle name="Header2 4 35" xfId="6340"/>
    <cellStyle name="Header2 4 36" xfId="6438"/>
    <cellStyle name="Header2 4 37" xfId="6533"/>
    <cellStyle name="Header2 4 38" xfId="6632"/>
    <cellStyle name="Header2 4 39" xfId="7487"/>
    <cellStyle name="Header2 4 4" xfId="3056"/>
    <cellStyle name="Header2 4 40" xfId="6542"/>
    <cellStyle name="Header2 4 41" xfId="6919"/>
    <cellStyle name="Header2 4 42" xfId="7709"/>
    <cellStyle name="Header2 4 43" xfId="8295"/>
    <cellStyle name="Header2 4 44" xfId="7217"/>
    <cellStyle name="Header2 4 45" xfId="5843"/>
    <cellStyle name="Header2 4 46" xfId="7409"/>
    <cellStyle name="Header2 4 47" xfId="7313"/>
    <cellStyle name="Header2 4 48" xfId="7594"/>
    <cellStyle name="Header2 4 49" xfId="7501"/>
    <cellStyle name="Header2 4 5" xfId="3451"/>
    <cellStyle name="Header2 4 50" xfId="7783"/>
    <cellStyle name="Header2 4 51" xfId="9173"/>
    <cellStyle name="Header2 4 52" xfId="7508"/>
    <cellStyle name="Header2 4 53" xfId="7877"/>
    <cellStyle name="Header2 4 54" xfId="9332"/>
    <cellStyle name="Header2 4 55" xfId="9862"/>
    <cellStyle name="Header2 4 56" xfId="8952"/>
    <cellStyle name="Header2 4 57" xfId="6826"/>
    <cellStyle name="Header2 4 58" xfId="9116"/>
    <cellStyle name="Header2 4 59" xfId="9030"/>
    <cellStyle name="Header2 4 6" xfId="4460"/>
    <cellStyle name="Header2 4 60" xfId="9253"/>
    <cellStyle name="Header2 4 61" xfId="9181"/>
    <cellStyle name="Header2 4 62" xfId="9392"/>
    <cellStyle name="Header2 4 63" xfId="10409"/>
    <cellStyle name="Header2 4 64" xfId="9187"/>
    <cellStyle name="Header2 4 7" xfId="2467"/>
    <cellStyle name="Header2 4 8" xfId="4663"/>
    <cellStyle name="Header2 4 9" xfId="4636"/>
    <cellStyle name="Header2 40" xfId="1727"/>
    <cellStyle name="Header2 40 10" xfId="3004"/>
    <cellStyle name="Header2 40 11" xfId="3362"/>
    <cellStyle name="Header2 40 12" xfId="4130"/>
    <cellStyle name="Header2 40 13" xfId="4367"/>
    <cellStyle name="Header2 40 14" xfId="4214"/>
    <cellStyle name="Header2 40 15" xfId="4119"/>
    <cellStyle name="Header2 40 16" xfId="3684"/>
    <cellStyle name="Header2 40 17" xfId="3209"/>
    <cellStyle name="Header2 40 18" xfId="3169"/>
    <cellStyle name="Header2 40 19" xfId="3993"/>
    <cellStyle name="Header2 40 2" xfId="3700"/>
    <cellStyle name="Header2 40 20" xfId="4264"/>
    <cellStyle name="Header2 40 21" xfId="2749"/>
    <cellStyle name="Header2 40 22" xfId="4425"/>
    <cellStyle name="Header2 40 23" xfId="3915"/>
    <cellStyle name="Header2 40 24" xfId="4521"/>
    <cellStyle name="Header2 40 25" xfId="4442"/>
    <cellStyle name="Header2 40 26" xfId="4307"/>
    <cellStyle name="Header2 40 27" xfId="2356"/>
    <cellStyle name="Header2 40 28" xfId="4678"/>
    <cellStyle name="Header2 40 29" xfId="2497"/>
    <cellStyle name="Header2 40 3" xfId="2808"/>
    <cellStyle name="Header2 40 30" xfId="4147"/>
    <cellStyle name="Header2 40 31" xfId="3910"/>
    <cellStyle name="Header2 40 32" xfId="4453"/>
    <cellStyle name="Header2 40 33" xfId="3743"/>
    <cellStyle name="Header2 40 34" xfId="4363"/>
    <cellStyle name="Header2 40 35" xfId="4605"/>
    <cellStyle name="Header2 40 36" xfId="4398"/>
    <cellStyle name="Header2 40 37" xfId="2712"/>
    <cellStyle name="Header2 40 38" xfId="4763"/>
    <cellStyle name="Header2 40 39" xfId="7851"/>
    <cellStyle name="Header2 40 4" xfId="3797"/>
    <cellStyle name="Header2 40 40" xfId="5507"/>
    <cellStyle name="Header2 40 41" xfId="8504"/>
    <cellStyle name="Header2 40 42" xfId="7460"/>
    <cellStyle name="Header2 40 43" xfId="7554"/>
    <cellStyle name="Header2 40 44" xfId="5366"/>
    <cellStyle name="Header2 40 45" xfId="6830"/>
    <cellStyle name="Header2 40 46" xfId="7997"/>
    <cellStyle name="Header2 40 47" xfId="5669"/>
    <cellStyle name="Header2 40 48" xfId="5567"/>
    <cellStyle name="Header2 40 49" xfId="8421"/>
    <cellStyle name="Header2 40 5" xfId="3505"/>
    <cellStyle name="Header2 40 50" xfId="6537"/>
    <cellStyle name="Header2 40 51" xfId="9455"/>
    <cellStyle name="Header2 40 52" xfId="8226"/>
    <cellStyle name="Header2 40 53" xfId="10029"/>
    <cellStyle name="Header2 40 54" xfId="9152"/>
    <cellStyle name="Header2 40 55" xfId="9218"/>
    <cellStyle name="Header2 40 56" xfId="7348"/>
    <cellStyle name="Header2 40 57" xfId="8622"/>
    <cellStyle name="Header2 40 58" xfId="9579"/>
    <cellStyle name="Header2 40 59" xfId="8380"/>
    <cellStyle name="Header2 40 6" xfId="4063"/>
    <cellStyle name="Header2 40 60" xfId="6747"/>
    <cellStyle name="Header2 40 61" xfId="9961"/>
    <cellStyle name="Header2 40 62" xfId="8202"/>
    <cellStyle name="Header2 40 63" xfId="10573"/>
    <cellStyle name="Header2 40 64" xfId="9796"/>
    <cellStyle name="Header2 40 7" xfId="3573"/>
    <cellStyle name="Header2 40 8" xfId="3943"/>
    <cellStyle name="Header2 40 9" xfId="2607"/>
    <cellStyle name="Header2 41" xfId="1987"/>
    <cellStyle name="Header2 41 10" xfId="3682"/>
    <cellStyle name="Header2 41 11" xfId="2702"/>
    <cellStyle name="Header2 41 12" xfId="3962"/>
    <cellStyle name="Header2 41 13" xfId="2963"/>
    <cellStyle name="Header2 41 14" xfId="3133"/>
    <cellStyle name="Header2 41 15" xfId="2575"/>
    <cellStyle name="Header2 41 16" xfId="2476"/>
    <cellStyle name="Header2 41 17" xfId="3170"/>
    <cellStyle name="Header2 41 18" xfId="3966"/>
    <cellStyle name="Header2 41 19" xfId="3686"/>
    <cellStyle name="Header2 41 2" xfId="2794"/>
    <cellStyle name="Header2 41 20" xfId="4351"/>
    <cellStyle name="Header2 41 21" xfId="3173"/>
    <cellStyle name="Header2 41 22" xfId="3760"/>
    <cellStyle name="Header2 41 23" xfId="3111"/>
    <cellStyle name="Header2 41 24" xfId="2847"/>
    <cellStyle name="Header2 41 25" xfId="2682"/>
    <cellStyle name="Header2 41 26" xfId="4090"/>
    <cellStyle name="Header2 41 27" xfId="4631"/>
    <cellStyle name="Header2 41 28" xfId="4854"/>
    <cellStyle name="Header2 41 29" xfId="4953"/>
    <cellStyle name="Header2 41 3" xfId="2541"/>
    <cellStyle name="Header2 41 30" xfId="5053"/>
    <cellStyle name="Header2 41 31" xfId="5154"/>
    <cellStyle name="Header2 41 32" xfId="5256"/>
    <cellStyle name="Header2 41 33" xfId="5355"/>
    <cellStyle name="Header2 41 34" xfId="5455"/>
    <cellStyle name="Header2 41 35" xfId="5556"/>
    <cellStyle name="Header2 41 36" xfId="5658"/>
    <cellStyle name="Header2 41 37" xfId="5755"/>
    <cellStyle name="Header2 41 38" xfId="5854"/>
    <cellStyle name="Header2 41 39" xfId="8102"/>
    <cellStyle name="Header2 41 4" xfId="2962"/>
    <cellStyle name="Header2 41 40" xfId="8516"/>
    <cellStyle name="Header2 41 41" xfId="6729"/>
    <cellStyle name="Header2 41 42" xfId="6252"/>
    <cellStyle name="Header2 41 43" xfId="6349"/>
    <cellStyle name="Header2 41 44" xfId="6448"/>
    <cellStyle name="Header2 41 45" xfId="8003"/>
    <cellStyle name="Header2 41 46" xfId="6641"/>
    <cellStyle name="Header2 41 47" xfId="6543"/>
    <cellStyle name="Header2 41 48" xfId="8426"/>
    <cellStyle name="Header2 41 49" xfId="5612"/>
    <cellStyle name="Header2 41 5" xfId="3378"/>
    <cellStyle name="Header2 41 50" xfId="5536"/>
    <cellStyle name="Header2 41 51" xfId="9683"/>
    <cellStyle name="Header2 41 52" xfId="10038"/>
    <cellStyle name="Header2 41 53" xfId="5236"/>
    <cellStyle name="Header2 41 54" xfId="8643"/>
    <cellStyle name="Header2 41 55" xfId="8217"/>
    <cellStyle name="Header2 41 56" xfId="7602"/>
    <cellStyle name="Header2 41 57" xfId="9584"/>
    <cellStyle name="Header2 41 58" xfId="8641"/>
    <cellStyle name="Header2 41 59" xfId="7509"/>
    <cellStyle name="Header2 41 6" xfId="3567"/>
    <cellStyle name="Header2 41 60" xfId="9966"/>
    <cellStyle name="Header2 41 61" xfId="7088"/>
    <cellStyle name="Header2 41 62" xfId="6717"/>
    <cellStyle name="Header2 41 63" xfId="10744"/>
    <cellStyle name="Header2 41 64" xfId="10994"/>
    <cellStyle name="Header2 41 7" xfId="3693"/>
    <cellStyle name="Header2 41 8" xfId="2641"/>
    <cellStyle name="Header2 41 9" xfId="3011"/>
    <cellStyle name="Header2 42" xfId="1724"/>
    <cellStyle name="Header2 42 10" xfId="2394"/>
    <cellStyle name="Header2 42 11" xfId="4518"/>
    <cellStyle name="Header2 42 12" xfId="4579"/>
    <cellStyle name="Header2 42 13" xfId="4711"/>
    <cellStyle name="Header2 42 14" xfId="2446"/>
    <cellStyle name="Header2 42 15" xfId="4444"/>
    <cellStyle name="Header2 42 16" xfId="3321"/>
    <cellStyle name="Header2 42 17" xfId="4796"/>
    <cellStyle name="Header2 42 18" xfId="4898"/>
    <cellStyle name="Header2 42 19" xfId="4997"/>
    <cellStyle name="Header2 42 2" xfId="3703"/>
    <cellStyle name="Header2 42 20" xfId="5097"/>
    <cellStyle name="Header2 42 21" xfId="5198"/>
    <cellStyle name="Header2 42 22" xfId="5299"/>
    <cellStyle name="Header2 42 23" xfId="5399"/>
    <cellStyle name="Header2 42 24" xfId="5499"/>
    <cellStyle name="Header2 42 25" xfId="5599"/>
    <cellStyle name="Header2 42 26" xfId="5702"/>
    <cellStyle name="Header2 42 27" xfId="5799"/>
    <cellStyle name="Header2 42 28" xfId="5896"/>
    <cellStyle name="Header2 42 29" xfId="5996"/>
    <cellStyle name="Header2 42 3" xfId="3688"/>
    <cellStyle name="Header2 42 30" xfId="6097"/>
    <cellStyle name="Header2 42 31" xfId="6196"/>
    <cellStyle name="Header2 42 32" xfId="6292"/>
    <cellStyle name="Header2 42 33" xfId="6393"/>
    <cellStyle name="Header2 42 34" xfId="6489"/>
    <cellStyle name="Header2 42 35" xfId="6586"/>
    <cellStyle name="Header2 42 36" xfId="6684"/>
    <cellStyle name="Header2 42 37" xfId="6780"/>
    <cellStyle name="Header2 42 38" xfId="6877"/>
    <cellStyle name="Header2 42 39" xfId="7843"/>
    <cellStyle name="Header2 42 4" xfId="4084"/>
    <cellStyle name="Header2 42 40" xfId="6021"/>
    <cellStyle name="Header2 42 41" xfId="6328"/>
    <cellStyle name="Header2 42 42" xfId="7257"/>
    <cellStyle name="Header2 42 43" xfId="5949"/>
    <cellStyle name="Header2 42 44" xfId="7457"/>
    <cellStyle name="Header2 42 45" xfId="7566"/>
    <cellStyle name="Header2 42 46" xfId="8272"/>
    <cellStyle name="Header2 42 47" xfId="7735"/>
    <cellStyle name="Header2 42 48" xfId="6651"/>
    <cellStyle name="Header2 42 49" xfId="8684"/>
    <cellStyle name="Header2 42 5" xfId="3554"/>
    <cellStyle name="Header2 42 50" xfId="5381"/>
    <cellStyle name="Header2 42 51" xfId="9447"/>
    <cellStyle name="Header2 42 52" xfId="7194"/>
    <cellStyle name="Header2 42 53" xfId="7302"/>
    <cellStyle name="Header2 42 54" xfId="8984"/>
    <cellStyle name="Header2 42 55" xfId="8324"/>
    <cellStyle name="Header2 42 56" xfId="9150"/>
    <cellStyle name="Header2 42 57" xfId="9228"/>
    <cellStyle name="Header2 42 58" xfId="9840"/>
    <cellStyle name="Header2 42 59" xfId="9355"/>
    <cellStyle name="Header2 42 6" xfId="2471"/>
    <cellStyle name="Header2 42 60" xfId="6100"/>
    <cellStyle name="Header2 42 61" xfId="10156"/>
    <cellStyle name="Header2 42 62" xfId="8500"/>
    <cellStyle name="Header2 42 63" xfId="10570"/>
    <cellStyle name="Header2 42 64" xfId="8931"/>
    <cellStyle name="Header2 42 7" xfId="2506"/>
    <cellStyle name="Header2 42 8" xfId="3182"/>
    <cellStyle name="Header2 42 9" xfId="4419"/>
    <cellStyle name="Header2 43" xfId="1989"/>
    <cellStyle name="Header2 43 10" xfId="2810"/>
    <cellStyle name="Header2 43 11" xfId="2660"/>
    <cellStyle name="Header2 43 12" xfId="3950"/>
    <cellStyle name="Header2 43 13" xfId="2721"/>
    <cellStyle name="Header2 43 14" xfId="3586"/>
    <cellStyle name="Header2 43 15" xfId="3894"/>
    <cellStyle name="Header2 43 16" xfId="4421"/>
    <cellStyle name="Header2 43 17" xfId="2390"/>
    <cellStyle name="Header2 43 18" xfId="4520"/>
    <cellStyle name="Header2 43 19" xfId="3112"/>
    <cellStyle name="Header2 43 2" xfId="2792"/>
    <cellStyle name="Header2 43 20" xfId="4326"/>
    <cellStyle name="Header2 43 21" xfId="3466"/>
    <cellStyle name="Header2 43 22" xfId="4456"/>
    <cellStyle name="Header2 43 23" xfId="2722"/>
    <cellStyle name="Header2 43 24" xfId="4798"/>
    <cellStyle name="Header2 43 25" xfId="4900"/>
    <cellStyle name="Header2 43 26" xfId="4999"/>
    <cellStyle name="Header2 43 27" xfId="5099"/>
    <cellStyle name="Header2 43 28" xfId="5200"/>
    <cellStyle name="Header2 43 29" xfId="5301"/>
    <cellStyle name="Header2 43 3" xfId="2543"/>
    <cellStyle name="Header2 43 30" xfId="5401"/>
    <cellStyle name="Header2 43 31" xfId="5501"/>
    <cellStyle name="Header2 43 32" xfId="5601"/>
    <cellStyle name="Header2 43 33" xfId="5704"/>
    <cellStyle name="Header2 43 34" xfId="5801"/>
    <cellStyle name="Header2 43 35" xfId="5898"/>
    <cellStyle name="Header2 43 36" xfId="5998"/>
    <cellStyle name="Header2 43 37" xfId="6099"/>
    <cellStyle name="Header2 43 38" xfId="6198"/>
    <cellStyle name="Header2 43 39" xfId="8104"/>
    <cellStyle name="Header2 43 4" xfId="2960"/>
    <cellStyle name="Header2 43 40" xfId="8518"/>
    <cellStyle name="Header2 43 41" xfId="6154"/>
    <cellStyle name="Header2 43 42" xfId="7009"/>
    <cellStyle name="Header2 43 43" xfId="6686"/>
    <cellStyle name="Header2 43 44" xfId="6782"/>
    <cellStyle name="Header2 43 45" xfId="8004"/>
    <cellStyle name="Header2 43 46" xfId="6974"/>
    <cellStyle name="Header2 43 47" xfId="6878"/>
    <cellStyle name="Header2 43 48" xfId="5213"/>
    <cellStyle name="Header2 43 49" xfId="7271"/>
    <cellStyle name="Header2 43 5" xfId="4121"/>
    <cellStyle name="Header2 43 50" xfId="7385"/>
    <cellStyle name="Header2 43 51" xfId="9685"/>
    <cellStyle name="Header2 43 52" xfId="10040"/>
    <cellStyle name="Header2 43 53" xfId="2911"/>
    <cellStyle name="Header2 43 54" xfId="8770"/>
    <cellStyle name="Header2 43 55" xfId="7647"/>
    <cellStyle name="Header2 43 56" xfId="8604"/>
    <cellStyle name="Header2 43 57" xfId="9585"/>
    <cellStyle name="Header2 43 58" xfId="8738"/>
    <cellStyle name="Header2 43 59" xfId="6762"/>
    <cellStyle name="Header2 43 6" xfId="3566"/>
    <cellStyle name="Header2 43 60" xfId="7444"/>
    <cellStyle name="Header2 43 61" xfId="8995"/>
    <cellStyle name="Header2 43 62" xfId="9094"/>
    <cellStyle name="Header2 43 63" xfId="10746"/>
    <cellStyle name="Header2 43 64" xfId="10995"/>
    <cellStyle name="Header2 43 7" xfId="4105"/>
    <cellStyle name="Header2 43 8" xfId="4102"/>
    <cellStyle name="Header2 43 9" xfId="3012"/>
    <cellStyle name="Header2 44" xfId="1722"/>
    <cellStyle name="Header2 44 10" xfId="2327"/>
    <cellStyle name="Header2 44 11" xfId="4173"/>
    <cellStyle name="Header2 44 12" xfId="4596"/>
    <cellStyle name="Header2 44 13" xfId="2323"/>
    <cellStyle name="Header2 44 14" xfId="3239"/>
    <cellStyle name="Header2 44 15" xfId="4175"/>
    <cellStyle name="Header2 44 16" xfId="4196"/>
    <cellStyle name="Header2 44 17" xfId="3026"/>
    <cellStyle name="Header2 44 18" xfId="3320"/>
    <cellStyle name="Header2 44 19" xfId="4480"/>
    <cellStyle name="Header2 44 2" xfId="3706"/>
    <cellStyle name="Header2 44 20" xfId="2405"/>
    <cellStyle name="Header2 44 21" xfId="4670"/>
    <cellStyle name="Header2 44 22" xfId="2523"/>
    <cellStyle name="Header2 44 23" xfId="3038"/>
    <cellStyle name="Header2 44 24" xfId="2456"/>
    <cellStyle name="Header2 44 25" xfId="4787"/>
    <cellStyle name="Header2 44 26" xfId="4889"/>
    <cellStyle name="Header2 44 27" xfId="4988"/>
    <cellStyle name="Header2 44 28" xfId="5088"/>
    <cellStyle name="Header2 44 29" xfId="5189"/>
    <cellStyle name="Header2 44 3" xfId="4103"/>
    <cellStyle name="Header2 44 30" xfId="5290"/>
    <cellStyle name="Header2 44 31" xfId="5390"/>
    <cellStyle name="Header2 44 32" xfId="5490"/>
    <cellStyle name="Header2 44 33" xfId="5590"/>
    <cellStyle name="Header2 44 34" xfId="5693"/>
    <cellStyle name="Header2 44 35" xfId="5790"/>
    <cellStyle name="Header2 44 36" xfId="5887"/>
    <cellStyle name="Header2 44 37" xfId="5987"/>
    <cellStyle name="Header2 44 38" xfId="6088"/>
    <cellStyle name="Header2 44 39" xfId="7837"/>
    <cellStyle name="Header2 44 4" xfId="2814"/>
    <cellStyle name="Header2 44 40" xfId="6984"/>
    <cellStyle name="Header2 44 41" xfId="7065"/>
    <cellStyle name="Header2 44 42" xfId="8499"/>
    <cellStyle name="Header2 44 43" xfId="7449"/>
    <cellStyle name="Header2 44 44" xfId="7544"/>
    <cellStyle name="Header2 44 45" xfId="6053"/>
    <cellStyle name="Header2 44 46" xfId="6868"/>
    <cellStyle name="Header2 44 47" xfId="6687"/>
    <cellStyle name="Header2 44 48" xfId="8353"/>
    <cellStyle name="Header2 44 49" xfId="7159"/>
    <cellStyle name="Header2 44 5" xfId="3531"/>
    <cellStyle name="Header2 44 50" xfId="7817"/>
    <cellStyle name="Header2 44 51" xfId="9441"/>
    <cellStyle name="Header2 44 52" xfId="8746"/>
    <cellStyle name="Header2 44 53" xfId="8821"/>
    <cellStyle name="Header2 44 54" xfId="10025"/>
    <cellStyle name="Header2 44 55" xfId="9145"/>
    <cellStyle name="Header2 44 56" xfId="9209"/>
    <cellStyle name="Header2 44 57" xfId="6938"/>
    <cellStyle name="Header2 44 58" xfId="6279"/>
    <cellStyle name="Header2 44 59" xfId="4933"/>
    <cellStyle name="Header2 44 6" xfId="3431"/>
    <cellStyle name="Header2 44 60" xfId="9913"/>
    <cellStyle name="Header2 44 61" xfId="8904"/>
    <cellStyle name="Header2 44 62" xfId="9424"/>
    <cellStyle name="Header2 44 63" xfId="10568"/>
    <cellStyle name="Header2 44 64" xfId="10193"/>
    <cellStyle name="Header2 44 7" xfId="3770"/>
    <cellStyle name="Header2 44 8" xfId="2428"/>
    <cellStyle name="Header2 44 9" xfId="3433"/>
    <cellStyle name="Header2 45" xfId="1991"/>
    <cellStyle name="Header2 45 10" xfId="3828"/>
    <cellStyle name="Header2 45 11" xfId="2697"/>
    <cellStyle name="Header2 45 12" xfId="3974"/>
    <cellStyle name="Header2 45 13" xfId="2354"/>
    <cellStyle name="Header2 45 14" xfId="2415"/>
    <cellStyle name="Header2 45 15" xfId="4033"/>
    <cellStyle name="Header2 45 16" xfId="4414"/>
    <cellStyle name="Header2 45 17" xfId="2408"/>
    <cellStyle name="Header2 45 18" xfId="4513"/>
    <cellStyle name="Header2 45 19" xfId="3115"/>
    <cellStyle name="Header2 45 2" xfId="2790"/>
    <cellStyle name="Header2 45 20" xfId="4317"/>
    <cellStyle name="Header2 45 21" xfId="3971"/>
    <cellStyle name="Header2 45 22" xfId="4435"/>
    <cellStyle name="Header2 45 23" xfId="4020"/>
    <cellStyle name="Header2 45 24" xfId="4531"/>
    <cellStyle name="Header2 45 25" xfId="3869"/>
    <cellStyle name="Header2 45 26" xfId="4752"/>
    <cellStyle name="Header2 45 27" xfId="2935"/>
    <cellStyle name="Header2 45 28" xfId="3274"/>
    <cellStyle name="Header2 45 29" xfId="4055"/>
    <cellStyle name="Header2 45 3" xfId="2545"/>
    <cellStyle name="Header2 45 30" xfId="3034"/>
    <cellStyle name="Header2 45 31" xfId="4614"/>
    <cellStyle name="Header2 45 32" xfId="4851"/>
    <cellStyle name="Header2 45 33" xfId="4950"/>
    <cellStyle name="Header2 45 34" xfId="5050"/>
    <cellStyle name="Header2 45 35" xfId="5151"/>
    <cellStyle name="Header2 45 36" xfId="5253"/>
    <cellStyle name="Header2 45 37" xfId="5352"/>
    <cellStyle name="Header2 45 38" xfId="5452"/>
    <cellStyle name="Header2 45 39" xfId="8106"/>
    <cellStyle name="Header2 45 4" xfId="2958"/>
    <cellStyle name="Header2 45 40" xfId="8520"/>
    <cellStyle name="Header2 45 41" xfId="6911"/>
    <cellStyle name="Header2 45 42" xfId="7140"/>
    <cellStyle name="Header2 45 43" xfId="5950"/>
    <cellStyle name="Header2 45 44" xfId="6050"/>
    <cellStyle name="Header2 45 45" xfId="8005"/>
    <cellStyle name="Header2 45 46" xfId="6247"/>
    <cellStyle name="Header2 45 47" xfId="6149"/>
    <cellStyle name="Header2 45 48" xfId="6356"/>
    <cellStyle name="Header2 45 49" xfId="6540"/>
    <cellStyle name="Header2 45 5" xfId="3330"/>
    <cellStyle name="Header2 45 50" xfId="7377"/>
    <cellStyle name="Header2 45 51" xfId="9687"/>
    <cellStyle name="Header2 45 52" xfId="10042"/>
    <cellStyle name="Header2 45 53" xfId="7445"/>
    <cellStyle name="Header2 45 54" xfId="8887"/>
    <cellStyle name="Header2 45 55" xfId="6926"/>
    <cellStyle name="Header2 45 56" xfId="7224"/>
    <cellStyle name="Header2 45 57" xfId="9586"/>
    <cellStyle name="Header2 45 58" xfId="7415"/>
    <cellStyle name="Header2 45 59" xfId="7125"/>
    <cellStyle name="Header2 45 6" xfId="3587"/>
    <cellStyle name="Header2 45 60" xfId="7515"/>
    <cellStyle name="Header2 45 61" xfId="2625"/>
    <cellStyle name="Header2 45 62" xfId="9086"/>
    <cellStyle name="Header2 45 63" xfId="10748"/>
    <cellStyle name="Header2 45 64" xfId="10996"/>
    <cellStyle name="Header2 45 7" xfId="3696"/>
    <cellStyle name="Header2 45 8" xfId="2642"/>
    <cellStyle name="Header2 45 9" xfId="3013"/>
    <cellStyle name="Header2 46" xfId="1720"/>
    <cellStyle name="Header2 46 10" xfId="2450"/>
    <cellStyle name="Header2 46 11" xfId="4540"/>
    <cellStyle name="Header2 46 12" xfId="4745"/>
    <cellStyle name="Header2 46 13" xfId="4764"/>
    <cellStyle name="Header2 46 14" xfId="4866"/>
    <cellStyle name="Header2 46 15" xfId="4965"/>
    <cellStyle name="Header2 46 16" xfId="5065"/>
    <cellStyle name="Header2 46 17" xfId="5166"/>
    <cellStyle name="Header2 46 18" xfId="5267"/>
    <cellStyle name="Header2 46 19" xfId="5367"/>
    <cellStyle name="Header2 46 2" xfId="3708"/>
    <cellStyle name="Header2 46 20" xfId="5467"/>
    <cellStyle name="Header2 46 21" xfId="5568"/>
    <cellStyle name="Header2 46 22" xfId="5670"/>
    <cellStyle name="Header2 46 23" xfId="5767"/>
    <cellStyle name="Header2 46 24" xfId="5866"/>
    <cellStyle name="Header2 46 25" xfId="5965"/>
    <cellStyle name="Header2 46 26" xfId="6065"/>
    <cellStyle name="Header2 46 27" xfId="6164"/>
    <cellStyle name="Header2 46 28" xfId="6261"/>
    <cellStyle name="Header2 46 29" xfId="6361"/>
    <cellStyle name="Header2 46 3" xfId="2605"/>
    <cellStyle name="Header2 46 30" xfId="6459"/>
    <cellStyle name="Header2 46 31" xfId="6555"/>
    <cellStyle name="Header2 46 32" xfId="6652"/>
    <cellStyle name="Header2 46 33" xfId="6748"/>
    <cellStyle name="Header2 46 34" xfId="6846"/>
    <cellStyle name="Header2 46 35" xfId="6941"/>
    <cellStyle name="Header2 46 36" xfId="7039"/>
    <cellStyle name="Header2 46 37" xfId="7139"/>
    <cellStyle name="Header2 46 38" xfId="7239"/>
    <cellStyle name="Header2 46 39" xfId="7832"/>
    <cellStyle name="Header2 46 4" xfId="3455"/>
    <cellStyle name="Header2 46 40" xfId="6475"/>
    <cellStyle name="Header2 46 41" xfId="6307"/>
    <cellStyle name="Header2 46 42" xfId="7614"/>
    <cellStyle name="Header2 46 43" xfId="7713"/>
    <cellStyle name="Header2 46 44" xfId="8301"/>
    <cellStyle name="Header2 46 45" xfId="7896"/>
    <cellStyle name="Header2 46 46" xfId="7506"/>
    <cellStyle name="Header2 46 47" xfId="8709"/>
    <cellStyle name="Header2 46 48" xfId="8797"/>
    <cellStyle name="Header2 46 49" xfId="8886"/>
    <cellStyle name="Header2 46 5" xfId="3528"/>
    <cellStyle name="Header2 46 50" xfId="8970"/>
    <cellStyle name="Header2 46 51" xfId="9436"/>
    <cellStyle name="Header2 46 52" xfId="8258"/>
    <cellStyle name="Header2 46 53" xfId="5653"/>
    <cellStyle name="Header2 46 54" xfId="9264"/>
    <cellStyle name="Header2 46 55" xfId="9336"/>
    <cellStyle name="Header2 46 56" xfId="9867"/>
    <cellStyle name="Header2 46 57" xfId="9491"/>
    <cellStyle name="Header2 46 58" xfId="9185"/>
    <cellStyle name="Header2 46 59" xfId="10170"/>
    <cellStyle name="Header2 46 6" xfId="3650"/>
    <cellStyle name="Header2 46 60" xfId="10219"/>
    <cellStyle name="Header2 46 61" xfId="10271"/>
    <cellStyle name="Header2 46 62" xfId="10307"/>
    <cellStyle name="Header2 46 63" xfId="10566"/>
    <cellStyle name="Header2 46 64" xfId="9826"/>
    <cellStyle name="Header2 46 7" xfId="4466"/>
    <cellStyle name="Header2 46 8" xfId="4006"/>
    <cellStyle name="Header2 46 9" xfId="4669"/>
    <cellStyle name="Header2 47" xfId="1993"/>
    <cellStyle name="Header2 47 10" xfId="3651"/>
    <cellStyle name="Header2 47 11" xfId="4087"/>
    <cellStyle name="Header2 47 12" xfId="3393"/>
    <cellStyle name="Header2 47 13" xfId="2349"/>
    <cellStyle name="Header2 47 14" xfId="4278"/>
    <cellStyle name="Header2 47 15" xfId="3886"/>
    <cellStyle name="Header2 47 16" xfId="4408"/>
    <cellStyle name="Header2 47 17" xfId="2423"/>
    <cellStyle name="Header2 47 18" xfId="4168"/>
    <cellStyle name="Header2 47 19" xfId="2320"/>
    <cellStyle name="Header2 47 2" xfId="2788"/>
    <cellStyle name="Header2 47 20" xfId="3267"/>
    <cellStyle name="Header2 47 21" xfId="3879"/>
    <cellStyle name="Header2 47 22" xfId="4622"/>
    <cellStyle name="Header2 47 23" xfId="4852"/>
    <cellStyle name="Header2 47 24" xfId="4951"/>
    <cellStyle name="Header2 47 25" xfId="5051"/>
    <cellStyle name="Header2 47 26" xfId="5152"/>
    <cellStyle name="Header2 47 27" xfId="5254"/>
    <cellStyle name="Header2 47 28" xfId="5353"/>
    <cellStyle name="Header2 47 29" xfId="5453"/>
    <cellStyle name="Header2 47 3" xfId="2626"/>
    <cellStyle name="Header2 47 30" xfId="5554"/>
    <cellStyle name="Header2 47 31" xfId="5656"/>
    <cellStyle name="Header2 47 32" xfId="5753"/>
    <cellStyle name="Header2 47 33" xfId="5852"/>
    <cellStyle name="Header2 47 34" xfId="5951"/>
    <cellStyle name="Header2 47 35" xfId="6051"/>
    <cellStyle name="Header2 47 36" xfId="6150"/>
    <cellStyle name="Header2 47 37" xfId="6248"/>
    <cellStyle name="Header2 47 38" xfId="6347"/>
    <cellStyle name="Header2 47 39" xfId="8108"/>
    <cellStyle name="Header2 47 4" xfId="2956"/>
    <cellStyle name="Header2 47 40" xfId="8522"/>
    <cellStyle name="Header2 47 41" xfId="7040"/>
    <cellStyle name="Header2 47 42" xfId="7157"/>
    <cellStyle name="Header2 47 43" xfId="6833"/>
    <cellStyle name="Header2 47 44" xfId="6927"/>
    <cellStyle name="Header2 47 45" xfId="7858"/>
    <cellStyle name="Header2 47 46" xfId="7126"/>
    <cellStyle name="Header2 47 47" xfId="7025"/>
    <cellStyle name="Header2 47 48" xfId="5242"/>
    <cellStyle name="Header2 47 49" xfId="7416"/>
    <cellStyle name="Header2 47 5" xfId="3072"/>
    <cellStyle name="Header2 47 50" xfId="7368"/>
    <cellStyle name="Header2 47 51" xfId="9689"/>
    <cellStyle name="Header2 47 52" xfId="10044"/>
    <cellStyle name="Header2 47 53" xfId="8798"/>
    <cellStyle name="Header2 47 54" xfId="8902"/>
    <cellStyle name="Header2 47 55" xfId="7790"/>
    <cellStyle name="Header2 47 56" xfId="7636"/>
    <cellStyle name="Header2 47 57" xfId="9462"/>
    <cellStyle name="Header2 47 58" xfId="8874"/>
    <cellStyle name="Header2 47 59" xfId="8783"/>
    <cellStyle name="Header2 47 6" xfId="3615"/>
    <cellStyle name="Header2 47 60" xfId="7270"/>
    <cellStyle name="Header2 47 61" xfId="9122"/>
    <cellStyle name="Header2 47 62" xfId="9077"/>
    <cellStyle name="Header2 47 63" xfId="10750"/>
    <cellStyle name="Header2 47 64" xfId="10997"/>
    <cellStyle name="Header2 47 7" xfId="2915"/>
    <cellStyle name="Header2 47 8" xfId="3817"/>
    <cellStyle name="Header2 47 9" xfId="2988"/>
    <cellStyle name="Header2 48" xfId="1718"/>
    <cellStyle name="Header2 48 10" xfId="3010"/>
    <cellStyle name="Header2 48 11" xfId="2807"/>
    <cellStyle name="Header2 48 12" xfId="3382"/>
    <cellStyle name="Header2 48 13" xfId="4401"/>
    <cellStyle name="Header2 48 14" xfId="3137"/>
    <cellStyle name="Header2 48 15" xfId="3078"/>
    <cellStyle name="Header2 48 16" xfId="3424"/>
    <cellStyle name="Header2 48 17" xfId="3989"/>
    <cellStyle name="Header2 48 18" xfId="3571"/>
    <cellStyle name="Header2 48 19" xfId="3944"/>
    <cellStyle name="Header2 48 2" xfId="3710"/>
    <cellStyle name="Header2 48 20" xfId="3829"/>
    <cellStyle name="Header2 48 21" xfId="3006"/>
    <cellStyle name="Header2 48 22" xfId="2801"/>
    <cellStyle name="Header2 48 23" xfId="4031"/>
    <cellStyle name="Header2 48 24" xfId="4387"/>
    <cellStyle name="Header2 48 25" xfId="3283"/>
    <cellStyle name="Header2 48 26" xfId="3166"/>
    <cellStyle name="Header2 48 27" xfId="4118"/>
    <cellStyle name="Header2 48 28" xfId="4231"/>
    <cellStyle name="Header2 48 29" xfId="3569"/>
    <cellStyle name="Header2 48 3" xfId="2796"/>
    <cellStyle name="Header2 48 30" xfId="2919"/>
    <cellStyle name="Header2 48 31" xfId="3494"/>
    <cellStyle name="Header2 48 32" xfId="2975"/>
    <cellStyle name="Header2 48 33" xfId="3346"/>
    <cellStyle name="Header2 48 34" xfId="3379"/>
    <cellStyle name="Header2 48 35" xfId="3972"/>
    <cellStyle name="Header2 48 36" xfId="2524"/>
    <cellStyle name="Header2 48 37" xfId="3380"/>
    <cellStyle name="Header2 48 38" xfId="3687"/>
    <cellStyle name="Header2 48 39" xfId="7095"/>
    <cellStyle name="Header2 48 4" xfId="2539"/>
    <cellStyle name="Header2 48 40" xfId="6394"/>
    <cellStyle name="Header2 48 41" xfId="8514"/>
    <cellStyle name="Header2 48 42" xfId="6522"/>
    <cellStyle name="Header2 48 43" xfId="6829"/>
    <cellStyle name="Header2 48 44" xfId="2552"/>
    <cellStyle name="Header2 48 45" xfId="3835"/>
    <cellStyle name="Header2 48 46" xfId="8002"/>
    <cellStyle name="Header2 48 47" xfId="2731"/>
    <cellStyle name="Header2 48 48" xfId="4390"/>
    <cellStyle name="Header2 48 49" xfId="8425"/>
    <cellStyle name="Header2 48 5" xfId="3630"/>
    <cellStyle name="Header2 48 50" xfId="6523"/>
    <cellStyle name="Header2 48 51" xfId="8848"/>
    <cellStyle name="Header2 48 52" xfId="4122"/>
    <cellStyle name="Header2 48 53" xfId="10036"/>
    <cellStyle name="Header2 48 54" xfId="7490"/>
    <cellStyle name="Header2 48 55" xfId="8701"/>
    <cellStyle name="Header2 48 56" xfId="4706"/>
    <cellStyle name="Header2 48 57" xfId="7999"/>
    <cellStyle name="Header2 48 58" xfId="9583"/>
    <cellStyle name="Header2 48 59" xfId="2484"/>
    <cellStyle name="Header2 48 6" xfId="2924"/>
    <cellStyle name="Header2 48 60" xfId="4834"/>
    <cellStyle name="Header2 48 61" xfId="9965"/>
    <cellStyle name="Header2 48 62" xfId="8197"/>
    <cellStyle name="Header2 48 63" xfId="10252"/>
    <cellStyle name="Header2 48 64" xfId="4276"/>
    <cellStyle name="Header2 48 7" xfId="3568"/>
    <cellStyle name="Header2 48 8" xfId="2891"/>
    <cellStyle name="Header2 48 9" xfId="3815"/>
    <cellStyle name="Header2 49" xfId="1995"/>
    <cellStyle name="Header2 49 10" xfId="3340"/>
    <cellStyle name="Header2 49 11" xfId="2659"/>
    <cellStyle name="Header2 49 12" xfId="2829"/>
    <cellStyle name="Header2 49 13" xfId="2512"/>
    <cellStyle name="Header2 49 14" xfId="4269"/>
    <cellStyle name="Header2 49 15" xfId="3883"/>
    <cellStyle name="Header2 49 16" xfId="4404"/>
    <cellStyle name="Header2 49 17" xfId="2441"/>
    <cellStyle name="Header2 49 18" xfId="4502"/>
    <cellStyle name="Header2 49 19" xfId="3909"/>
    <cellStyle name="Header2 49 2" xfId="2786"/>
    <cellStyle name="Header2 49 20" xfId="4306"/>
    <cellStyle name="Header2 49 21" xfId="2694"/>
    <cellStyle name="Header2 49 22" xfId="4197"/>
    <cellStyle name="Header2 49 23" xfId="2477"/>
    <cellStyle name="Header2 49 24" xfId="4792"/>
    <cellStyle name="Header2 49 25" xfId="4894"/>
    <cellStyle name="Header2 49 26" xfId="4993"/>
    <cellStyle name="Header2 49 27" xfId="5093"/>
    <cellStyle name="Header2 49 28" xfId="5194"/>
    <cellStyle name="Header2 49 29" xfId="5295"/>
    <cellStyle name="Header2 49 3" xfId="3814"/>
    <cellStyle name="Header2 49 30" xfId="5395"/>
    <cellStyle name="Header2 49 31" xfId="5495"/>
    <cellStyle name="Header2 49 32" xfId="5595"/>
    <cellStyle name="Header2 49 33" xfId="5698"/>
    <cellStyle name="Header2 49 34" xfId="5795"/>
    <cellStyle name="Header2 49 35" xfId="5892"/>
    <cellStyle name="Header2 49 36" xfId="5992"/>
    <cellStyle name="Header2 49 37" xfId="6093"/>
    <cellStyle name="Header2 49 38" xfId="6192"/>
    <cellStyle name="Header2 49 39" xfId="8110"/>
    <cellStyle name="Header2 49 4" xfId="2954"/>
    <cellStyle name="Header2 49 40" xfId="8524"/>
    <cellStyle name="Header2 49 41" xfId="7058"/>
    <cellStyle name="Header2 49 42" xfId="7321"/>
    <cellStyle name="Header2 49 43" xfId="6680"/>
    <cellStyle name="Header2 49 44" xfId="6776"/>
    <cellStyle name="Header2 49 45" xfId="7856"/>
    <cellStyle name="Header2 49 46" xfId="6968"/>
    <cellStyle name="Header2 49 47" xfId="6873"/>
    <cellStyle name="Header2 49 48" xfId="6362"/>
    <cellStyle name="Header2 49 49" xfId="7266"/>
    <cellStyle name="Header2 49 5" xfId="3640"/>
    <cellStyle name="Header2 49 50" xfId="6638"/>
    <cellStyle name="Header2 49 51" xfId="9691"/>
    <cellStyle name="Header2 49 52" xfId="10046"/>
    <cellStyle name="Header2 49 53" xfId="8816"/>
    <cellStyle name="Header2 49 54" xfId="9036"/>
    <cellStyle name="Header2 49 55" xfId="7641"/>
    <cellStyle name="Header2 49 56" xfId="8601"/>
    <cellStyle name="Header2 49 57" xfId="9460"/>
    <cellStyle name="Header2 49 58" xfId="8733"/>
    <cellStyle name="Header2 49 59" xfId="6219"/>
    <cellStyle name="Header2 49 6" xfId="3616"/>
    <cellStyle name="Header2 49 60" xfId="7521"/>
    <cellStyle name="Header2 49 61" xfId="8992"/>
    <cellStyle name="Header2 49 62" xfId="8561"/>
    <cellStyle name="Header2 49 63" xfId="10752"/>
    <cellStyle name="Header2 49 64" xfId="10998"/>
    <cellStyle name="Header2 49 7" xfId="2886"/>
    <cellStyle name="Header2 49 8" xfId="3488"/>
    <cellStyle name="Header2 49 9" xfId="3701"/>
    <cellStyle name="Header2 5" xfId="1933"/>
    <cellStyle name="Header2 5 10" xfId="2823"/>
    <cellStyle name="Header2 5 11" xfId="2379"/>
    <cellStyle name="Header2 5 12" xfId="2437"/>
    <cellStyle name="Header2 5 13" xfId="3991"/>
    <cellStyle name="Header2 5 14" xfId="2949"/>
    <cellStyle name="Header2 5 15" xfId="2943"/>
    <cellStyle name="Header2 5 16" xfId="4116"/>
    <cellStyle name="Header2 5 17" xfId="3061"/>
    <cellStyle name="Header2 5 18" xfId="2389"/>
    <cellStyle name="Header2 5 19" xfId="3931"/>
    <cellStyle name="Header2 5 2" xfId="2848"/>
    <cellStyle name="Header2 5 20" xfId="2331"/>
    <cellStyle name="Header2 5 21" xfId="2402"/>
    <cellStyle name="Header2 5 22" xfId="4549"/>
    <cellStyle name="Header2 5 23" xfId="4192"/>
    <cellStyle name="Header2 5 24" xfId="2469"/>
    <cellStyle name="Header2 5 25" xfId="4412"/>
    <cellStyle name="Header2 5 26" xfId="3113"/>
    <cellStyle name="Header2 5 27" xfId="4776"/>
    <cellStyle name="Header2 5 28" xfId="4878"/>
    <cellStyle name="Header2 5 29" xfId="4977"/>
    <cellStyle name="Header2 5 3" xfId="3509"/>
    <cellStyle name="Header2 5 30" xfId="5077"/>
    <cellStyle name="Header2 5 31" xfId="5178"/>
    <cellStyle name="Header2 5 32" xfId="5279"/>
    <cellStyle name="Header2 5 33" xfId="5379"/>
    <cellStyle name="Header2 5 34" xfId="5479"/>
    <cellStyle name="Header2 5 35" xfId="5580"/>
    <cellStyle name="Header2 5 36" xfId="5682"/>
    <cellStyle name="Header2 5 37" xfId="5779"/>
    <cellStyle name="Header2 5 38" xfId="5878"/>
    <cellStyle name="Header2 5 39" xfId="8048"/>
    <cellStyle name="Header2 5 4" xfId="2603"/>
    <cellStyle name="Header2 5 40" xfId="8467"/>
    <cellStyle name="Header2 5 41" xfId="4871"/>
    <cellStyle name="Header2 5 42" xfId="4970"/>
    <cellStyle name="Header2 5 43" xfId="8458"/>
    <cellStyle name="Header2 5 44" xfId="6271"/>
    <cellStyle name="Header2 5 45" xfId="7146"/>
    <cellStyle name="Header2 5 46" xfId="8463"/>
    <cellStyle name="Header2 5 47" xfId="7128"/>
    <cellStyle name="Header2 5 48" xfId="6965"/>
    <cellStyle name="Header2 5 49" xfId="8460"/>
    <cellStyle name="Header2 5 5" xfId="3189"/>
    <cellStyle name="Header2 5 50" xfId="7046"/>
    <cellStyle name="Header2 5 51" xfId="9629"/>
    <cellStyle name="Header2 5 52" xfId="10000"/>
    <cellStyle name="Header2 5 53" xfId="7189"/>
    <cellStyle name="Header2 5 54" xfId="8646"/>
    <cellStyle name="Header2 5 55" xfId="9992"/>
    <cellStyle name="Header2 5 56" xfId="7124"/>
    <cellStyle name="Header2 5 57" xfId="8892"/>
    <cellStyle name="Header2 5 58" xfId="9996"/>
    <cellStyle name="Header2 5 59" xfId="8876"/>
    <cellStyle name="Header2 5 6" xfId="3418"/>
    <cellStyle name="Header2 5 60" xfId="8731"/>
    <cellStyle name="Header2 5 61" xfId="9994"/>
    <cellStyle name="Header2 5 62" xfId="8804"/>
    <cellStyle name="Header2 5 63" xfId="10690"/>
    <cellStyle name="Header2 5 64" xfId="10976"/>
    <cellStyle name="Header2 5 7" xfId="3935"/>
    <cellStyle name="Header2 5 8" xfId="2951"/>
    <cellStyle name="Header2 5 9" xfId="4247"/>
    <cellStyle name="Header2 50" xfId="1716"/>
    <cellStyle name="Header2 50 10" xfId="3704"/>
    <cellStyle name="Header2 50 11" xfId="3343"/>
    <cellStyle name="Header2 50 12" xfId="3522"/>
    <cellStyle name="Header2 50 13" xfId="3390"/>
    <cellStyle name="Header2 50 14" xfId="2360"/>
    <cellStyle name="Header2 50 15" xfId="3603"/>
    <cellStyle name="Header2 50 16" xfId="2906"/>
    <cellStyle name="Header2 50 17" xfId="2586"/>
    <cellStyle name="Header2 50 18" xfId="2983"/>
    <cellStyle name="Header2 50 19" xfId="3355"/>
    <cellStyle name="Header2 50 2" xfId="3712"/>
    <cellStyle name="Header2 50 20" xfId="3306"/>
    <cellStyle name="Header2 50 21" xfId="4184"/>
    <cellStyle name="Header2 50 22" xfId="4000"/>
    <cellStyle name="Header2 50 23" xfId="3607"/>
    <cellStyle name="Header2 50 24" xfId="2564"/>
    <cellStyle name="Header2 50 25" xfId="4039"/>
    <cellStyle name="Header2 50 26" xfId="3001"/>
    <cellStyle name="Header2 50 27" xfId="3363"/>
    <cellStyle name="Header2 50 28" xfId="2621"/>
    <cellStyle name="Header2 50 29" xfId="4144"/>
    <cellStyle name="Header2 50 3" xfId="2793"/>
    <cellStyle name="Header2 50 30" xfId="3729"/>
    <cellStyle name="Header2 50 31" xfId="3574"/>
    <cellStyle name="Header2 50 32" xfId="3681"/>
    <cellStyle name="Header2 50 33" xfId="2637"/>
    <cellStyle name="Header2 50 34" xfId="3003"/>
    <cellStyle name="Header2 50 35" xfId="2544"/>
    <cellStyle name="Header2 50 36" xfId="2703"/>
    <cellStyle name="Header2 50 37" xfId="4350"/>
    <cellStyle name="Header2 50 38" xfId="2724"/>
    <cellStyle name="Header2 50 39" xfId="7823"/>
    <cellStyle name="Header2 50 4" xfId="4035"/>
    <cellStyle name="Header2 50 40" xfId="6010"/>
    <cellStyle name="Header2 50 41" xfId="8517"/>
    <cellStyle name="Header2 50 42" xfId="6857"/>
    <cellStyle name="Header2 50 43" xfId="6991"/>
    <cellStyle name="Header2 50 44" xfId="4066"/>
    <cellStyle name="Header2 50 45" xfId="2355"/>
    <cellStyle name="Header2 50 46" xfId="7862"/>
    <cellStyle name="Header2 50 47" xfId="3324"/>
    <cellStyle name="Header2 50 48" xfId="2680"/>
    <cellStyle name="Header2 50 49" xfId="8411"/>
    <cellStyle name="Header2 50 5" xfId="3631"/>
    <cellStyle name="Header2 50 50" xfId="5048"/>
    <cellStyle name="Header2 50 51" xfId="9430"/>
    <cellStyle name="Header2 50 52" xfId="7183"/>
    <cellStyle name="Header2 50 53" xfId="10039"/>
    <cellStyle name="Header2 50 54" xfId="6446"/>
    <cellStyle name="Header2 50 55" xfId="8752"/>
    <cellStyle name="Header2 50 56" xfId="5450"/>
    <cellStyle name="Header2 50 57" xfId="8416"/>
    <cellStyle name="Header2 50 58" xfId="9466"/>
    <cellStyle name="Header2 50 59" xfId="4717"/>
    <cellStyle name="Header2 50 6" xfId="2551"/>
    <cellStyle name="Header2 50 60" xfId="5849"/>
    <cellStyle name="Header2 50 61" xfId="9958"/>
    <cellStyle name="Header2 50 62" xfId="7996"/>
    <cellStyle name="Header2 50 63" xfId="10560"/>
    <cellStyle name="Header2 50 64" xfId="8923"/>
    <cellStyle name="Header2 50 7" xfId="3613"/>
    <cellStyle name="Header2 50 8" xfId="2889"/>
    <cellStyle name="Header2 50 9" xfId="3491"/>
    <cellStyle name="Header2 51" xfId="1997"/>
    <cellStyle name="Header2 51 10" xfId="3339"/>
    <cellStyle name="Header2 51 11" xfId="3831"/>
    <cellStyle name="Header2 51 12" xfId="3395"/>
    <cellStyle name="Header2 51 13" xfId="2341"/>
    <cellStyle name="Header2 51 14" xfId="4260"/>
    <cellStyle name="Header2 51 15" xfId="4043"/>
    <cellStyle name="Header2 51 16" xfId="4397"/>
    <cellStyle name="Header2 51 17" xfId="2465"/>
    <cellStyle name="Header2 51 18" xfId="4494"/>
    <cellStyle name="Header2 51 19" xfId="3120"/>
    <cellStyle name="Header2 51 2" xfId="2784"/>
    <cellStyle name="Header2 51 20" xfId="4297"/>
    <cellStyle name="Header2 51 21" xfId="4232"/>
    <cellStyle name="Header2 51 22" xfId="4433"/>
    <cellStyle name="Header2 51 23" xfId="3096"/>
    <cellStyle name="Header2 51 24" xfId="4783"/>
    <cellStyle name="Header2 51 25" xfId="4885"/>
    <cellStyle name="Header2 51 26" xfId="4984"/>
    <cellStyle name="Header2 51 27" xfId="5084"/>
    <cellStyle name="Header2 51 28" xfId="5185"/>
    <cellStyle name="Header2 51 29" xfId="5286"/>
    <cellStyle name="Header2 51 3" xfId="3816"/>
    <cellStyle name="Header2 51 30" xfId="5386"/>
    <cellStyle name="Header2 51 31" xfId="5486"/>
    <cellStyle name="Header2 51 32" xfId="5586"/>
    <cellStyle name="Header2 51 33" xfId="5689"/>
    <cellStyle name="Header2 51 34" xfId="5786"/>
    <cellStyle name="Header2 51 35" xfId="5884"/>
    <cellStyle name="Header2 51 36" xfId="5984"/>
    <cellStyle name="Header2 51 37" xfId="6084"/>
    <cellStyle name="Header2 51 38" xfId="6183"/>
    <cellStyle name="Header2 51 39" xfId="8112"/>
    <cellStyle name="Header2 51 4" xfId="2952"/>
    <cellStyle name="Header2 51 40" xfId="8526"/>
    <cellStyle name="Header2 51 41" xfId="7225"/>
    <cellStyle name="Header2 51 42" xfId="7170"/>
    <cellStyle name="Header2 51 43" xfId="6671"/>
    <cellStyle name="Header2 51 44" xfId="6767"/>
    <cellStyle name="Header2 51 45" xfId="7294"/>
    <cellStyle name="Header2 51 46" xfId="6959"/>
    <cellStyle name="Header2 51 47" xfId="6864"/>
    <cellStyle name="Header2 51 48" xfId="5481"/>
    <cellStyle name="Header2 51 49" xfId="7258"/>
    <cellStyle name="Header2 51 5" xfId="3063"/>
    <cellStyle name="Header2 51 50" xfId="7507"/>
    <cellStyle name="Header2 51 51" xfId="9693"/>
    <cellStyle name="Header2 51 52" xfId="10048"/>
    <cellStyle name="Header2 51 53" xfId="8959"/>
    <cellStyle name="Header2 51 54" xfId="8914"/>
    <cellStyle name="Header2 51 55" xfId="7633"/>
    <cellStyle name="Header2 51 56" xfId="8598"/>
    <cellStyle name="Header2 51 57" xfId="9015"/>
    <cellStyle name="Header2 51 58" xfId="8726"/>
    <cellStyle name="Header2 51 59" xfId="6378"/>
    <cellStyle name="Header2 51 6" xfId="3617"/>
    <cellStyle name="Header2 51 60" xfId="6730"/>
    <cellStyle name="Header2 51 61" xfId="8985"/>
    <cellStyle name="Header2 51 62" xfId="9186"/>
    <cellStyle name="Header2 51 63" xfId="10754"/>
    <cellStyle name="Header2 51 64" xfId="10999"/>
    <cellStyle name="Header2 51 7" xfId="2885"/>
    <cellStyle name="Header2 51 8" xfId="3487"/>
    <cellStyle name="Header2 51 9" xfId="4109"/>
    <cellStyle name="Header2 52" xfId="1714"/>
    <cellStyle name="Header2 52 10" xfId="2540"/>
    <cellStyle name="Header2 52 11" xfId="3342"/>
    <cellStyle name="Header2 52 12" xfId="3384"/>
    <cellStyle name="Header2 52 13" xfId="2826"/>
    <cellStyle name="Header2 52 14" xfId="2871"/>
    <cellStyle name="Header2 52 15" xfId="2873"/>
    <cellStyle name="Header2 52 16" xfId="3979"/>
    <cellStyle name="Header2 52 17" xfId="4201"/>
    <cellStyle name="Header2 52 18" xfId="3608"/>
    <cellStyle name="Header2 52 19" xfId="3800"/>
    <cellStyle name="Header2 52 2" xfId="2530"/>
    <cellStyle name="Header2 52 20" xfId="3498"/>
    <cellStyle name="Header2 52 21" xfId="2978"/>
    <cellStyle name="Header2 52 22" xfId="3349"/>
    <cellStyle name="Header2 52 23" xfId="4083"/>
    <cellStyle name="Header2 52 24" xfId="3377"/>
    <cellStyle name="Header2 52 25" xfId="2386"/>
    <cellStyle name="Header2 52 26" xfId="3596"/>
    <cellStyle name="Header2 52 27" xfId="4022"/>
    <cellStyle name="Header2 52 28" xfId="2616"/>
    <cellStyle name="Header2 52 29" xfId="2710"/>
    <cellStyle name="Header2 52 3" xfId="2791"/>
    <cellStyle name="Header2 52 30" xfId="3366"/>
    <cellStyle name="Header2 52 31" xfId="3093"/>
    <cellStyle name="Header2 52 32" xfId="4213"/>
    <cellStyle name="Header2 52 33" xfId="2683"/>
    <cellStyle name="Header2 52 34" xfId="4349"/>
    <cellStyle name="Header2 52 35" xfId="3751"/>
    <cellStyle name="Header2 52 36" xfId="4848"/>
    <cellStyle name="Header2 52 37" xfId="4947"/>
    <cellStyle name="Header2 52 38" xfId="5047"/>
    <cellStyle name="Header2 52 39" xfId="7818"/>
    <cellStyle name="Header2 52 4" xfId="3810"/>
    <cellStyle name="Header2 52 40" xfId="6274"/>
    <cellStyle name="Header2 52 41" xfId="8519"/>
    <cellStyle name="Header2 52 42" xfId="6895"/>
    <cellStyle name="Header2 52 43" xfId="7135"/>
    <cellStyle name="Header2 52 44" xfId="5652"/>
    <cellStyle name="Header2 52 45" xfId="5749"/>
    <cellStyle name="Header2 52 46" xfId="7860"/>
    <cellStyle name="Header2 52 47" xfId="5947"/>
    <cellStyle name="Header2 52 48" xfId="5848"/>
    <cellStyle name="Header2 52 49" xfId="8427"/>
    <cellStyle name="Header2 52 5" xfId="3795"/>
    <cellStyle name="Header2 52 50" xfId="6518"/>
    <cellStyle name="Header2 52 51" xfId="9425"/>
    <cellStyle name="Header2 52 52" xfId="7839"/>
    <cellStyle name="Header2 52 53" xfId="10041"/>
    <cellStyle name="Header2 52 54" xfId="6116"/>
    <cellStyle name="Header2 52 55" xfId="8882"/>
    <cellStyle name="Header2 52 56" xfId="7468"/>
    <cellStyle name="Header2 52 57" xfId="7430"/>
    <cellStyle name="Header2 52 58" xfId="9464"/>
    <cellStyle name="Header2 52 59" xfId="6923"/>
    <cellStyle name="Header2 52 6" xfId="3305"/>
    <cellStyle name="Header2 52 60" xfId="7022"/>
    <cellStyle name="Header2 52 61" xfId="9967"/>
    <cellStyle name="Header2 52 62" xfId="8194"/>
    <cellStyle name="Header2 52 63" xfId="10556"/>
    <cellStyle name="Header2 52 64" xfId="9443"/>
    <cellStyle name="Header2 52 7" xfId="3614"/>
    <cellStyle name="Header2 52 8" xfId="2888"/>
    <cellStyle name="Header2 52 9" xfId="3490"/>
    <cellStyle name="Header2 53" xfId="1999"/>
    <cellStyle name="Header2 53 10" xfId="3338"/>
    <cellStyle name="Header2 53 11" xfId="3552"/>
    <cellStyle name="Header2 53 12" xfId="3793"/>
    <cellStyle name="Header2 53 13" xfId="2335"/>
    <cellStyle name="Header2 53 14" xfId="3601"/>
    <cellStyle name="Header2 53 15" xfId="3666"/>
    <cellStyle name="Header2 53 16" xfId="2631"/>
    <cellStyle name="Header2 53 17" xfId="2997"/>
    <cellStyle name="Header2 53 18" xfId="3370"/>
    <cellStyle name="Header2 53 19" xfId="3852"/>
    <cellStyle name="Header2 53 2" xfId="2782"/>
    <cellStyle name="Header2 53 20" xfId="4284"/>
    <cellStyle name="Header2 53 21" xfId="3924"/>
    <cellStyle name="Header2 53 22" xfId="3606"/>
    <cellStyle name="Header2 53 23" xfId="2901"/>
    <cellStyle name="Header2 53 24" xfId="4073"/>
    <cellStyle name="Header2 53 25" xfId="2981"/>
    <cellStyle name="Header2 53 26" xfId="3353"/>
    <cellStyle name="Header2 53 27" xfId="2606"/>
    <cellStyle name="Header2 53 28" xfId="3953"/>
    <cellStyle name="Header2 53 29" xfId="3921"/>
    <cellStyle name="Header2 53 3" xfId="3818"/>
    <cellStyle name="Header2 53 30" xfId="3588"/>
    <cellStyle name="Header2 53 31" xfId="2899"/>
    <cellStyle name="Header2 53 32" xfId="3843"/>
    <cellStyle name="Header2 53 33" xfId="2980"/>
    <cellStyle name="Header2 53 34" xfId="3351"/>
    <cellStyle name="Header2 53 35" xfId="2869"/>
    <cellStyle name="Header2 53 36" xfId="3135"/>
    <cellStyle name="Header2 53 37" xfId="2520"/>
    <cellStyle name="Header2 53 38" xfId="3580"/>
    <cellStyle name="Header2 53 39" xfId="8114"/>
    <cellStyle name="Header2 53 4" xfId="2950"/>
    <cellStyle name="Header2 53 40" xfId="8528"/>
    <cellStyle name="Header2 53 41" xfId="7073"/>
    <cellStyle name="Header2 53 42" xfId="7187"/>
    <cellStyle name="Header2 53 43" xfId="2668"/>
    <cellStyle name="Header2 53 44" xfId="4299"/>
    <cellStyle name="Header2 53 45" xfId="7854"/>
    <cellStyle name="Header2 53 46" xfId="3581"/>
    <cellStyle name="Header2 53 47" xfId="2453"/>
    <cellStyle name="Header2 53 48" xfId="8407"/>
    <cellStyle name="Header2 53 49" xfId="2986"/>
    <cellStyle name="Header2 53 5" xfId="3279"/>
    <cellStyle name="Header2 53 50" xfId="3367"/>
    <cellStyle name="Header2 53 51" xfId="9695"/>
    <cellStyle name="Header2 53 52" xfId="10050"/>
    <cellStyle name="Header2 53 53" xfId="8829"/>
    <cellStyle name="Header2 53 54" xfId="8925"/>
    <cellStyle name="Header2 53 55" xfId="3214"/>
    <cellStyle name="Header2 53 56" xfId="8415"/>
    <cellStyle name="Header2 53 57" xfId="9458"/>
    <cellStyle name="Header2 53 58" xfId="5948"/>
    <cellStyle name="Header2 53 59" xfId="3216"/>
    <cellStyle name="Header2 53 6" xfId="3618"/>
    <cellStyle name="Header2 53 60" xfId="9956"/>
    <cellStyle name="Header2 53 61" xfId="7990"/>
    <cellStyle name="Header2 53 62" xfId="3590"/>
    <cellStyle name="Header2 53 63" xfId="10756"/>
    <cellStyle name="Header2 53 64" xfId="11000"/>
    <cellStyle name="Header2 53 7" xfId="2884"/>
    <cellStyle name="Header2 53 8" xfId="3486"/>
    <cellStyle name="Header2 53 9" xfId="3698"/>
    <cellStyle name="Header2 54" xfId="1712"/>
    <cellStyle name="Header2 54 10" xfId="3625"/>
    <cellStyle name="Header2 54 11" xfId="3341"/>
    <cellStyle name="Header2 54 12" xfId="3434"/>
    <cellStyle name="Header2 54 13" xfId="3159"/>
    <cellStyle name="Header2 54 14" xfId="2967"/>
    <cellStyle name="Header2 54 15" xfId="3136"/>
    <cellStyle name="Header2 54 16" xfId="2970"/>
    <cellStyle name="Header2 54 17" xfId="2485"/>
    <cellStyle name="Header2 54 18" xfId="2741"/>
    <cellStyle name="Header2 54 19" xfId="3685"/>
    <cellStyle name="Header2 54 2" xfId="2528"/>
    <cellStyle name="Header2 54 20" xfId="3984"/>
    <cellStyle name="Header2 54 21" xfId="2615"/>
    <cellStyle name="Header2 54 22" xfId="2363"/>
    <cellStyle name="Header2 54 23" xfId="3923"/>
    <cellStyle name="Header2 54 24" xfId="3167"/>
    <cellStyle name="Header2 54 25" xfId="4413"/>
    <cellStyle name="Header2 54 26" xfId="3856"/>
    <cellStyle name="Header2 54 27" xfId="4512"/>
    <cellStyle name="Header2 54 28" xfId="4570"/>
    <cellStyle name="Header2 54 29" xfId="4227"/>
    <cellStyle name="Header2 54 3" xfId="2789"/>
    <cellStyle name="Header2 54 30" xfId="3249"/>
    <cellStyle name="Header2 54 31" xfId="4354"/>
    <cellStyle name="Header2 54 32" xfId="3859"/>
    <cellStyle name="Header2 54 33" xfId="4790"/>
    <cellStyle name="Header2 54 34" xfId="4892"/>
    <cellStyle name="Header2 54 35" xfId="4991"/>
    <cellStyle name="Header2 54 36" xfId="5091"/>
    <cellStyle name="Header2 54 37" xfId="5192"/>
    <cellStyle name="Header2 54 38" xfId="5293"/>
    <cellStyle name="Header2 54 39" xfId="7813"/>
    <cellStyle name="Header2 54 4" xfId="3812"/>
    <cellStyle name="Header2 54 40" xfId="6883"/>
    <cellStyle name="Header2 54 41" xfId="8521"/>
    <cellStyle name="Header2 54 42" xfId="7034"/>
    <cellStyle name="Header2 54 43" xfId="7149"/>
    <cellStyle name="Header2 54 44" xfId="5890"/>
    <cellStyle name="Header2 54 45" xfId="5990"/>
    <cellStyle name="Header2 54 46" xfId="7993"/>
    <cellStyle name="Header2 54 47" xfId="6190"/>
    <cellStyle name="Header2 54 48" xfId="6091"/>
    <cellStyle name="Header2 54 49" xfId="8428"/>
    <cellStyle name="Header2 54 5" xfId="2856"/>
    <cellStyle name="Header2 54 50" xfId="5435"/>
    <cellStyle name="Header2 54 51" xfId="9420"/>
    <cellStyle name="Header2 54 52" xfId="8157"/>
    <cellStyle name="Header2 54 53" xfId="10043"/>
    <cellStyle name="Header2 54 54" xfId="8792"/>
    <cellStyle name="Header2 54 55" xfId="8895"/>
    <cellStyle name="Header2 54 56" xfId="8448"/>
    <cellStyle name="Header2 54 57" xfId="5341"/>
    <cellStyle name="Header2 54 58" xfId="9577"/>
    <cellStyle name="Header2 54 59" xfId="7276"/>
    <cellStyle name="Header2 54 6" xfId="2623"/>
    <cellStyle name="Header2 54 60" xfId="5413"/>
    <cellStyle name="Header2 54 61" xfId="9968"/>
    <cellStyle name="Header2 54 62" xfId="6599"/>
    <cellStyle name="Header2 54 63" xfId="10552"/>
    <cellStyle name="Header2 54 64" xfId="9738"/>
    <cellStyle name="Header2 54 7" xfId="3565"/>
    <cellStyle name="Header2 54 8" xfId="2887"/>
    <cellStyle name="Header2 54 9" xfId="3489"/>
    <cellStyle name="Header2 55" xfId="2001"/>
    <cellStyle name="Header2 55 10" xfId="3337"/>
    <cellStyle name="Header2 55 11" xfId="3392"/>
    <cellStyle name="Header2 55 12" xfId="3397"/>
    <cellStyle name="Header2 55 13" xfId="2817"/>
    <cellStyle name="Header2 55 14" xfId="2857"/>
    <cellStyle name="Header2 55 15" xfId="2531"/>
    <cellStyle name="Header2 55 16" xfId="3922"/>
    <cellStyle name="Header2 55 17" xfId="2959"/>
    <cellStyle name="Header2 55 18" xfId="3399"/>
    <cellStyle name="Header2 55 19" xfId="3446"/>
    <cellStyle name="Header2 55 2" xfId="2780"/>
    <cellStyle name="Header2 55 20" xfId="3157"/>
    <cellStyle name="Header2 55 21" xfId="3158"/>
    <cellStyle name="Header2 55 22" xfId="3175"/>
    <cellStyle name="Header2 55 23" xfId="4319"/>
    <cellStyle name="Header2 55 24" xfId="2729"/>
    <cellStyle name="Header2 55 25" xfId="4459"/>
    <cellStyle name="Header2 55 26" xfId="2420"/>
    <cellStyle name="Header2 55 27" xfId="4347"/>
    <cellStyle name="Header2 55 28" xfId="3194"/>
    <cellStyle name="Header2 55 29" xfId="3665"/>
    <cellStyle name="Header2 55 3" xfId="4099"/>
    <cellStyle name="Header2 55 30" xfId="4639"/>
    <cellStyle name="Header2 55 31" xfId="4293"/>
    <cellStyle name="Header2 55 32" xfId="3110"/>
    <cellStyle name="Header2 55 33" xfId="4778"/>
    <cellStyle name="Header2 55 34" xfId="4880"/>
    <cellStyle name="Header2 55 35" xfId="4979"/>
    <cellStyle name="Header2 55 36" xfId="5079"/>
    <cellStyle name="Header2 55 37" xfId="5180"/>
    <cellStyle name="Header2 55 38" xfId="5281"/>
    <cellStyle name="Header2 55 39" xfId="8116"/>
    <cellStyle name="Header2 55 4" xfId="2948"/>
    <cellStyle name="Header2 55 40" xfId="8530"/>
    <cellStyle name="Header2 55 41" xfId="7090"/>
    <cellStyle name="Header2 55 42" xfId="7198"/>
    <cellStyle name="Header2 55 43" xfId="5781"/>
    <cellStyle name="Header2 55 44" xfId="5880"/>
    <cellStyle name="Header2 55 45" xfId="7852"/>
    <cellStyle name="Header2 55 46" xfId="6079"/>
    <cellStyle name="Header2 55 47" xfId="5979"/>
    <cellStyle name="Header2 55 48" xfId="8432"/>
    <cellStyle name="Header2 55 49" xfId="2639"/>
    <cellStyle name="Header2 55 5" xfId="3282"/>
    <cellStyle name="Header2 55 50" xfId="6250"/>
    <cellStyle name="Header2 55 51" xfId="9697"/>
    <cellStyle name="Header2 55 52" xfId="10052"/>
    <cellStyle name="Header2 55 53" xfId="8843"/>
    <cellStyle name="Header2 55 54" xfId="8934"/>
    <cellStyle name="Header2 55 55" xfId="6477"/>
    <cellStyle name="Header2 55 56" xfId="3371"/>
    <cellStyle name="Header2 55 57" xfId="9456"/>
    <cellStyle name="Header2 55 58" xfId="7253"/>
    <cellStyle name="Header2 55 59" xfId="7265"/>
    <cellStyle name="Header2 55 6" xfId="3619"/>
    <cellStyle name="Header2 55 60" xfId="9972"/>
    <cellStyle name="Header2 55 61" xfId="7564"/>
    <cellStyle name="Header2 55 62" xfId="7196"/>
    <cellStyle name="Header2 55 63" xfId="10758"/>
    <cellStyle name="Header2 55 64" xfId="11001"/>
    <cellStyle name="Header2 55 7" xfId="2883"/>
    <cellStyle name="Header2 55 8" xfId="3485"/>
    <cellStyle name="Header2 55 9" xfId="2624"/>
    <cellStyle name="Header2 56" xfId="1710"/>
    <cellStyle name="Header2 56 10" xfId="3014"/>
    <cellStyle name="Header2 56 11" xfId="3361"/>
    <cellStyle name="Header2 56 12" xfId="3387"/>
    <cellStyle name="Header2 56 13" xfId="3949"/>
    <cellStyle name="Header2 56 14" xfId="2537"/>
    <cellStyle name="Header2 56 15" xfId="2868"/>
    <cellStyle name="Header2 56 16" xfId="2618"/>
    <cellStyle name="Header2 56 17" xfId="4205"/>
    <cellStyle name="Header2 56 18" xfId="3165"/>
    <cellStyle name="Header2 56 19" xfId="3981"/>
    <cellStyle name="Header2 56 2" xfId="2526"/>
    <cellStyle name="Header2 56 20" xfId="3840"/>
    <cellStyle name="Header2 56 21" xfId="4186"/>
    <cellStyle name="Header2 56 22" xfId="4604"/>
    <cellStyle name="Header2 56 23" xfId="4203"/>
    <cellStyle name="Header2 56 24" xfId="3237"/>
    <cellStyle name="Header2 56 25" xfId="4328"/>
    <cellStyle name="Header2 56 26" xfId="4356"/>
    <cellStyle name="Header2 56 27" xfId="3032"/>
    <cellStyle name="Header2 56 28" xfId="4357"/>
    <cellStyle name="Header2 56 29" xfId="3502"/>
    <cellStyle name="Header2 56 3" xfId="2787"/>
    <cellStyle name="Header2 56 30" xfId="3311"/>
    <cellStyle name="Header2 56 31" xfId="3517"/>
    <cellStyle name="Header2 56 32" xfId="4243"/>
    <cellStyle name="Header2 56 33" xfId="2834"/>
    <cellStyle name="Header2 56 34" xfId="4689"/>
    <cellStyle name="Header2 56 35" xfId="3318"/>
    <cellStyle name="Header2 56 36" xfId="4465"/>
    <cellStyle name="Header2 56 37" xfId="3827"/>
    <cellStyle name="Header2 56 38" xfId="4799"/>
    <cellStyle name="Header2 56 39" xfId="7807"/>
    <cellStyle name="Header2 56 4" xfId="2547"/>
    <cellStyle name="Header2 56 40" xfId="6387"/>
    <cellStyle name="Header2 56 41" xfId="8523"/>
    <cellStyle name="Header2 56 42" xfId="7049"/>
    <cellStyle name="Header2 56 43" xfId="7164"/>
    <cellStyle name="Header2 56 44" xfId="5402"/>
    <cellStyle name="Header2 56 45" xfId="5502"/>
    <cellStyle name="Header2 56 46" xfId="8006"/>
    <cellStyle name="Header2 56 47" xfId="5705"/>
    <cellStyle name="Header2 56 48" xfId="5602"/>
    <cellStyle name="Header2 56 49" xfId="8429"/>
    <cellStyle name="Header2 56 5" xfId="3401"/>
    <cellStyle name="Header2 56 50" xfId="5902"/>
    <cellStyle name="Header2 56 51" xfId="9414"/>
    <cellStyle name="Header2 56 52" xfId="7559"/>
    <cellStyle name="Header2 56 53" xfId="10045"/>
    <cellStyle name="Header2 56 54" xfId="8807"/>
    <cellStyle name="Header2 56 55" xfId="8908"/>
    <cellStyle name="Header2 56 56" xfId="6589"/>
    <cellStyle name="Header2 56 57" xfId="6816"/>
    <cellStyle name="Header2 56 58" xfId="9587"/>
    <cellStyle name="Header2 56 59" xfId="6879"/>
    <cellStyle name="Header2 56 6" xfId="3478"/>
    <cellStyle name="Header2 56 60" xfId="6783"/>
    <cellStyle name="Header2 56 61" xfId="9969"/>
    <cellStyle name="Header2 56 62" xfId="7831"/>
    <cellStyle name="Header2 56 63" xfId="10548"/>
    <cellStyle name="Header2 56 64" xfId="9222"/>
    <cellStyle name="Header2 56 7" xfId="3564"/>
    <cellStyle name="Header2 56 8" xfId="4107"/>
    <cellStyle name="Header2 56 9" xfId="2655"/>
    <cellStyle name="Header2 57" xfId="2003"/>
    <cellStyle name="Header2 57 10" xfId="3336"/>
    <cellStyle name="Header2 57 11" xfId="3747"/>
    <cellStyle name="Header2 57 12" xfId="4200"/>
    <cellStyle name="Header2 57 13" xfId="3627"/>
    <cellStyle name="Header2 57 14" xfId="3142"/>
    <cellStyle name="Header2 57 15" xfId="3066"/>
    <cellStyle name="Header2 57 16" xfId="2496"/>
    <cellStyle name="Header2 57 17" xfId="3179"/>
    <cellStyle name="Header2 57 18" xfId="3768"/>
    <cellStyle name="Header2 57 19" xfId="2716"/>
    <cellStyle name="Header2 57 2" xfId="2778"/>
    <cellStyle name="Header2 57 20" xfId="4477"/>
    <cellStyle name="Header2 57 21" xfId="4547"/>
    <cellStyle name="Header2 57 22" xfId="4673"/>
    <cellStyle name="Header2 57 23" xfId="4588"/>
    <cellStyle name="Header2 57 24" xfId="4360"/>
    <cellStyle name="Header2 57 25" xfId="2679"/>
    <cellStyle name="Header2 57 26" xfId="4327"/>
    <cellStyle name="Header2 57 27" xfId="2431"/>
    <cellStyle name="Header2 57 28" xfId="4431"/>
    <cellStyle name="Header2 57 29" xfId="2714"/>
    <cellStyle name="Header2 57 3" xfId="4097"/>
    <cellStyle name="Header2 57 30" xfId="4532"/>
    <cellStyle name="Header2 57 31" xfId="3114"/>
    <cellStyle name="Header2 57 32" xfId="3269"/>
    <cellStyle name="Header2 57 33" xfId="2685"/>
    <cellStyle name="Header2 57 34" xfId="3624"/>
    <cellStyle name="Header2 57 35" xfId="4545"/>
    <cellStyle name="Header2 57 36" xfId="4840"/>
    <cellStyle name="Header2 57 37" xfId="4939"/>
    <cellStyle name="Header2 57 38" xfId="5039"/>
    <cellStyle name="Header2 57 39" xfId="8118"/>
    <cellStyle name="Header2 57 4" xfId="2946"/>
    <cellStyle name="Header2 57 40" xfId="8532"/>
    <cellStyle name="Header2 57 41" xfId="7101"/>
    <cellStyle name="Header2 57 42" xfId="7215"/>
    <cellStyle name="Header2 57 43" xfId="5542"/>
    <cellStyle name="Header2 57 44" xfId="5643"/>
    <cellStyle name="Header2 57 45" xfId="7989"/>
    <cellStyle name="Header2 57 46" xfId="5840"/>
    <cellStyle name="Header2 57 47" xfId="5742"/>
    <cellStyle name="Header2 57 48" xfId="8433"/>
    <cellStyle name="Header2 57 49" xfId="6500"/>
    <cellStyle name="Header2 57 5" xfId="2864"/>
    <cellStyle name="Header2 57 50" xfId="3359"/>
    <cellStyle name="Header2 57 51" xfId="9699"/>
    <cellStyle name="Header2 57 52" xfId="10054"/>
    <cellStyle name="Header2 57 53" xfId="8854"/>
    <cellStyle name="Header2 57 54" xfId="8950"/>
    <cellStyle name="Header2 57 55" xfId="8252"/>
    <cellStyle name="Header2 57 56" xfId="6822"/>
    <cellStyle name="Header2 57 57" xfId="9575"/>
    <cellStyle name="Header2 57 58" xfId="8673"/>
    <cellStyle name="Header2 57 59" xfId="8392"/>
    <cellStyle name="Header2 57 6" xfId="3560"/>
    <cellStyle name="Header2 57 60" xfId="9973"/>
    <cellStyle name="Header2 57 61" xfId="8191"/>
    <cellStyle name="Header2 57 62" xfId="5551"/>
    <cellStyle name="Header2 57 63" xfId="10760"/>
    <cellStyle name="Header2 57 64" xfId="11002"/>
    <cellStyle name="Header2 57 7" xfId="2882"/>
    <cellStyle name="Header2 57 8" xfId="3484"/>
    <cellStyle name="Header2 57 9" xfId="3695"/>
    <cellStyle name="Header2 58" xfId="1708"/>
    <cellStyle name="Header2 58 10" xfId="2418"/>
    <cellStyle name="Header2 58 11" xfId="3940"/>
    <cellStyle name="Header2 58 12" xfId="4385"/>
    <cellStyle name="Header2 58 13" xfId="3775"/>
    <cellStyle name="Header2 58 14" xfId="4584"/>
    <cellStyle name="Header2 58 15" xfId="4440"/>
    <cellStyle name="Header2 58 16" xfId="4548"/>
    <cellStyle name="Header2 58 17" xfId="4643"/>
    <cellStyle name="Header2 58 18" xfId="4582"/>
    <cellStyle name="Header2 58 19" xfId="4812"/>
    <cellStyle name="Header2 58 2" xfId="4125"/>
    <cellStyle name="Header2 58 20" xfId="4913"/>
    <cellStyle name="Header2 58 21" xfId="5012"/>
    <cellStyle name="Header2 58 22" xfId="5112"/>
    <cellStyle name="Header2 58 23" xfId="5214"/>
    <cellStyle name="Header2 58 24" xfId="5314"/>
    <cellStyle name="Header2 58 25" xfId="5414"/>
    <cellStyle name="Header2 58 26" xfId="5514"/>
    <cellStyle name="Header2 58 27" xfId="5615"/>
    <cellStyle name="Header2 58 28" xfId="5716"/>
    <cellStyle name="Header2 58 29" xfId="5814"/>
    <cellStyle name="Header2 58 3" xfId="2532"/>
    <cellStyle name="Header2 58 30" xfId="5911"/>
    <cellStyle name="Header2 58 31" xfId="6011"/>
    <cellStyle name="Header2 58 32" xfId="6112"/>
    <cellStyle name="Header2 58 33" xfId="6210"/>
    <cellStyle name="Header2 58 34" xfId="6308"/>
    <cellStyle name="Header2 58 35" xfId="6406"/>
    <cellStyle name="Header2 58 36" xfId="6504"/>
    <cellStyle name="Header2 58 37" xfId="6600"/>
    <cellStyle name="Header2 58 38" xfId="6696"/>
    <cellStyle name="Header2 58 39" xfId="7802"/>
    <cellStyle name="Header2 58 4" xfId="2597"/>
    <cellStyle name="Header2 58 40" xfId="6835"/>
    <cellStyle name="Header2 58 41" xfId="6872"/>
    <cellStyle name="Header2 58 42" xfId="6859"/>
    <cellStyle name="Header2 58 43" xfId="6649"/>
    <cellStyle name="Header2 58 44" xfId="8492"/>
    <cellStyle name="Header2 58 45" xfId="7427"/>
    <cellStyle name="Header2 58 46" xfId="7517"/>
    <cellStyle name="Header2 58 47" xfId="5335"/>
    <cellStyle name="Header2 58 48" xfId="7660"/>
    <cellStyle name="Header2 58 49" xfId="7026"/>
    <cellStyle name="Header2 58 5" xfId="3403"/>
    <cellStyle name="Header2 58 50" xfId="8341"/>
    <cellStyle name="Header2 58 51" xfId="9409"/>
    <cellStyle name="Header2 58 52" xfId="8623"/>
    <cellStyle name="Header2 58 53" xfId="7119"/>
    <cellStyle name="Header2 58 54" xfId="5000"/>
    <cellStyle name="Header2 58 55" xfId="8298"/>
    <cellStyle name="Header2 58 56" xfId="10019"/>
    <cellStyle name="Header2 58 57" xfId="9130"/>
    <cellStyle name="Header2 58 58" xfId="9191"/>
    <cellStyle name="Header2 58 59" xfId="6503"/>
    <cellStyle name="Header2 58 6" xfId="3191"/>
    <cellStyle name="Header2 58 60" xfId="9298"/>
    <cellStyle name="Header2 58 61" xfId="8784"/>
    <cellStyle name="Header2 58 62" xfId="9902"/>
    <cellStyle name="Header2 58 63" xfId="10544"/>
    <cellStyle name="Header2 58 64" xfId="10115"/>
    <cellStyle name="Header2 58 7" xfId="3381"/>
    <cellStyle name="Header2 58 8" xfId="2479"/>
    <cellStyle name="Header2 58 9" xfId="3463"/>
    <cellStyle name="Header2 59" xfId="2005"/>
    <cellStyle name="Header2 59 10" xfId="3365"/>
    <cellStyle name="Header2 59 11" xfId="3394"/>
    <cellStyle name="Header2 59 12" xfId="3977"/>
    <cellStyle name="Header2 59 13" xfId="3534"/>
    <cellStyle name="Header2 59 14" xfId="2865"/>
    <cellStyle name="Header2 59 15" xfId="3263"/>
    <cellStyle name="Header2 59 16" xfId="3999"/>
    <cellStyle name="Header2 59 17" xfId="2426"/>
    <cellStyle name="Header2 59 18" xfId="4334"/>
    <cellStyle name="Header2 59 19" xfId="2325"/>
    <cellStyle name="Header2 59 2" xfId="2776"/>
    <cellStyle name="Header2 59 20" xfId="4164"/>
    <cellStyle name="Header2 59 21" xfId="4593"/>
    <cellStyle name="Header2 59 22" xfId="4198"/>
    <cellStyle name="Header2 59 23" xfId="3240"/>
    <cellStyle name="Header2 59 24" xfId="3260"/>
    <cellStyle name="Header2 59 25" xfId="3470"/>
    <cellStyle name="Header2 59 26" xfId="3036"/>
    <cellStyle name="Header2 59 27" xfId="4368"/>
    <cellStyle name="Header2 59 28" xfId="4138"/>
    <cellStyle name="Header2 59 29" xfId="4017"/>
    <cellStyle name="Header2 59 3" xfId="2557"/>
    <cellStyle name="Header2 59 30" xfId="4495"/>
    <cellStyle name="Header2 59 31" xfId="2436"/>
    <cellStyle name="Header2 59 32" xfId="4699"/>
    <cellStyle name="Header2 59 33" xfId="3469"/>
    <cellStyle name="Header2 59 34" xfId="4647"/>
    <cellStyle name="Header2 59 35" xfId="4576"/>
    <cellStyle name="Header2 59 36" xfId="4811"/>
    <cellStyle name="Header2 59 37" xfId="4912"/>
    <cellStyle name="Header2 59 38" xfId="5011"/>
    <cellStyle name="Header2 59 39" xfId="8120"/>
    <cellStyle name="Header2 59 4" xfId="2944"/>
    <cellStyle name="Header2 59 40" xfId="8534"/>
    <cellStyle name="Header2 59 41" xfId="7117"/>
    <cellStyle name="Header2 59 42" xfId="6576"/>
    <cellStyle name="Header2 59 43" xfId="5513"/>
    <cellStyle name="Header2 59 44" xfId="5614"/>
    <cellStyle name="Header2 59 45" xfId="8011"/>
    <cellStyle name="Header2 59 46" xfId="5813"/>
    <cellStyle name="Header2 59 47" xfId="5715"/>
    <cellStyle name="Header2 59 48" xfId="8434"/>
    <cellStyle name="Header2 59 49" xfId="6152"/>
    <cellStyle name="Header2 59 5" xfId="2874"/>
    <cellStyle name="Header2 59 50" xfId="6588"/>
    <cellStyle name="Header2 59 51" xfId="9701"/>
    <cellStyle name="Header2 59 52" xfId="10056"/>
    <cellStyle name="Header2 59 53" xfId="8869"/>
    <cellStyle name="Header2 59 54" xfId="8551"/>
    <cellStyle name="Header2 59 55" xfId="6695"/>
    <cellStyle name="Header2 59 56" xfId="7510"/>
    <cellStyle name="Header2 59 57" xfId="9592"/>
    <cellStyle name="Header2 59 58" xfId="6986"/>
    <cellStyle name="Header2 59 59" xfId="8350"/>
    <cellStyle name="Header2 59 6" xfId="3559"/>
    <cellStyle name="Header2 59 60" xfId="9974"/>
    <cellStyle name="Header2 59 61" xfId="7323"/>
    <cellStyle name="Header2 59 62" xfId="7737"/>
    <cellStyle name="Header2 59 63" xfId="10762"/>
    <cellStyle name="Header2 59 64" xfId="11003"/>
    <cellStyle name="Header2 59 7" xfId="3807"/>
    <cellStyle name="Header2 59 8" xfId="4128"/>
    <cellStyle name="Header2 59 9" xfId="3019"/>
    <cellStyle name="Header2 6" xfId="1778"/>
    <cellStyle name="Header2 6 10" xfId="4415"/>
    <cellStyle name="Header2 6 11" xfId="4583"/>
    <cellStyle name="Header2 6 12" xfId="4755"/>
    <cellStyle name="Header2 6 13" xfId="4603"/>
    <cellStyle name="Header2 6 14" xfId="4658"/>
    <cellStyle name="Header2 6 15" xfId="4609"/>
    <cellStyle name="Header2 6 16" xfId="4476"/>
    <cellStyle name="Header2 6 17" xfId="3745"/>
    <cellStyle name="Header2 6 18" xfId="4766"/>
    <cellStyle name="Header2 6 19" xfId="4868"/>
    <cellStyle name="Header2 6 2" xfId="3741"/>
    <cellStyle name="Header2 6 20" xfId="4967"/>
    <cellStyle name="Header2 6 21" xfId="5067"/>
    <cellStyle name="Header2 6 22" xfId="5168"/>
    <cellStyle name="Header2 6 23" xfId="5269"/>
    <cellStyle name="Header2 6 24" xfId="5369"/>
    <cellStyle name="Header2 6 25" xfId="5469"/>
    <cellStyle name="Header2 6 26" xfId="5570"/>
    <cellStyle name="Header2 6 27" xfId="5672"/>
    <cellStyle name="Header2 6 28" xfId="5769"/>
    <cellStyle name="Header2 6 29" xfId="5868"/>
    <cellStyle name="Header2 6 3" xfId="3450"/>
    <cellStyle name="Header2 6 30" xfId="5967"/>
    <cellStyle name="Header2 6 31" xfId="6067"/>
    <cellStyle name="Header2 6 32" xfId="6166"/>
    <cellStyle name="Header2 6 33" xfId="6262"/>
    <cellStyle name="Header2 6 34" xfId="6363"/>
    <cellStyle name="Header2 6 35" xfId="6461"/>
    <cellStyle name="Header2 6 36" xfId="6557"/>
    <cellStyle name="Header2 6 37" xfId="6654"/>
    <cellStyle name="Header2 6 38" xfId="6750"/>
    <cellStyle name="Header2 6 39" xfId="7433"/>
    <cellStyle name="Header2 6 4" xfId="3059"/>
    <cellStyle name="Header2 6 40" xfId="7288"/>
    <cellStyle name="Header2 6 41" xfId="7041"/>
    <cellStyle name="Header2 6 42" xfId="6813"/>
    <cellStyle name="Header2 6 43" xfId="8286"/>
    <cellStyle name="Header2 6 44" xfId="7336"/>
    <cellStyle name="Header2 6 45" xfId="7622"/>
    <cellStyle name="Header2 6 46" xfId="8702"/>
    <cellStyle name="Header2 6 47" xfId="7618"/>
    <cellStyle name="Header2 6 48" xfId="8580"/>
    <cellStyle name="Header2 6 49" xfId="5926"/>
    <cellStyle name="Header2 6 5" xfId="3050"/>
    <cellStyle name="Header2 6 50" xfId="8674"/>
    <cellStyle name="Header2 6 51" xfId="9135"/>
    <cellStyle name="Header2 6 52" xfId="9010"/>
    <cellStyle name="Header2 6 53" xfId="8799"/>
    <cellStyle name="Header2 6 54" xfId="7961"/>
    <cellStyle name="Header2 6 55" xfId="9853"/>
    <cellStyle name="Header2 6 56" xfId="9049"/>
    <cellStyle name="Header2 6 57" xfId="9271"/>
    <cellStyle name="Header2 6 58" xfId="10164"/>
    <cellStyle name="Header2 6 59" xfId="9267"/>
    <cellStyle name="Header2 6 6" xfId="4451"/>
    <cellStyle name="Header2 6 60" xfId="10092"/>
    <cellStyle name="Header2 6 61" xfId="7102"/>
    <cellStyle name="Header2 6 62" xfId="10150"/>
    <cellStyle name="Header2 6 63" xfId="10391"/>
    <cellStyle name="Header2 6 64" xfId="10327"/>
    <cellStyle name="Header2 6 7" xfId="4383"/>
    <cellStyle name="Header2 6 8" xfId="4654"/>
    <cellStyle name="Header2 6 9" xfId="4630"/>
    <cellStyle name="Header2 60" xfId="1706"/>
    <cellStyle name="Header2 60 10" xfId="3648"/>
    <cellStyle name="Header2 60 11" xfId="3496"/>
    <cellStyle name="Header2 60 12" xfId="3964"/>
    <cellStyle name="Header2 60 13" xfId="2591"/>
    <cellStyle name="Header2 60 14" xfId="4309"/>
    <cellStyle name="Header2 60 15" xfId="2846"/>
    <cellStyle name="Header2 60 16" xfId="4533"/>
    <cellStyle name="Header2 60 17" xfId="3467"/>
    <cellStyle name="Header2 60 18" xfId="4810"/>
    <cellStyle name="Header2 60 19" xfId="4911"/>
    <cellStyle name="Header2 60 2" xfId="4127"/>
    <cellStyle name="Header2 60 20" xfId="5010"/>
    <cellStyle name="Header2 60 21" xfId="5111"/>
    <cellStyle name="Header2 60 22" xfId="5212"/>
    <cellStyle name="Header2 60 23" xfId="5312"/>
    <cellStyle name="Header2 60 24" xfId="5412"/>
    <cellStyle name="Header2 60 25" xfId="5512"/>
    <cellStyle name="Header2 60 26" xfId="5613"/>
    <cellStyle name="Header2 60 27" xfId="5714"/>
    <cellStyle name="Header2 60 28" xfId="5812"/>
    <cellStyle name="Header2 60 29" xfId="5910"/>
    <cellStyle name="Header2 60 3" xfId="3649"/>
    <cellStyle name="Header2 60 30" xfId="6009"/>
    <cellStyle name="Header2 60 31" xfId="6110"/>
    <cellStyle name="Header2 60 32" xfId="6208"/>
    <cellStyle name="Header2 60 33" xfId="6306"/>
    <cellStyle name="Header2 60 34" xfId="6404"/>
    <cellStyle name="Header2 60 35" xfId="6502"/>
    <cellStyle name="Header2 60 36" xfId="6598"/>
    <cellStyle name="Header2 60 37" xfId="6694"/>
    <cellStyle name="Header2 60 38" xfId="6793"/>
    <cellStyle name="Header2 60 39" xfId="7800"/>
    <cellStyle name="Header2 60 4" xfId="2538"/>
    <cellStyle name="Header2 60 40" xfId="6234"/>
    <cellStyle name="Header2 60 41" xfId="6039"/>
    <cellStyle name="Header2 60 42" xfId="6318"/>
    <cellStyle name="Header2 60 43" xfId="8510"/>
    <cellStyle name="Header2 60 44" xfId="6735"/>
    <cellStyle name="Header2 60 45" xfId="6834"/>
    <cellStyle name="Header2 60 46" xfId="7422"/>
    <cellStyle name="Header2 60 47" xfId="4050"/>
    <cellStyle name="Header2 60 48" xfId="8555"/>
    <cellStyle name="Header2 60 49" xfId="2913"/>
    <cellStyle name="Header2 60 5" xfId="3405"/>
    <cellStyle name="Header2 60 50" xfId="8608"/>
    <cellStyle name="Header2 60 51" xfId="9407"/>
    <cellStyle name="Header2 60 52" xfId="7528"/>
    <cellStyle name="Header2 60 53" xfId="8573"/>
    <cellStyle name="Header2 60 54" xfId="7293"/>
    <cellStyle name="Header2 60 55" xfId="10032"/>
    <cellStyle name="Header2 60 56" xfId="7697"/>
    <cellStyle name="Header2 60 57" xfId="7982"/>
    <cellStyle name="Header2 60 58" xfId="9127"/>
    <cellStyle name="Header2 60 59" xfId="3153"/>
    <cellStyle name="Header2 60 6" xfId="2867"/>
    <cellStyle name="Header2 60 60" xfId="10076"/>
    <cellStyle name="Header2 60 61" xfId="3287"/>
    <cellStyle name="Header2 60 62" xfId="10106"/>
    <cellStyle name="Header2 60 63" xfId="10542"/>
    <cellStyle name="Header2 60 64" xfId="9200"/>
    <cellStyle name="Header2 60 7" xfId="4126"/>
    <cellStyle name="Header2 60 8" xfId="4217"/>
    <cellStyle name="Header2 60 9" xfId="3591"/>
    <cellStyle name="Header2 61" xfId="2007"/>
    <cellStyle name="Header2 61 10" xfId="2573"/>
    <cellStyle name="Header2 61 11" xfId="3543"/>
    <cellStyle name="Header2 61 12" xfId="3946"/>
    <cellStyle name="Header2 61 13" xfId="3551"/>
    <cellStyle name="Header2 61 14" xfId="3145"/>
    <cellStyle name="Header2 61 15" xfId="2387"/>
    <cellStyle name="Header2 61 16" xfId="2504"/>
    <cellStyle name="Header2 61 17" xfId="3656"/>
    <cellStyle name="Header2 61 18" xfId="2404"/>
    <cellStyle name="Header2 61 19" xfId="3514"/>
    <cellStyle name="Header2 61 2" xfId="2774"/>
    <cellStyle name="Header2 61 20" xfId="3202"/>
    <cellStyle name="Header2 61 21" xfId="4493"/>
    <cellStyle name="Header2 61 22" xfId="4569"/>
    <cellStyle name="Header2 61 23" xfId="4693"/>
    <cellStyle name="Header2 61 24" xfId="2732"/>
    <cellStyle name="Header2 61 25" xfId="4489"/>
    <cellStyle name="Header2 61 26" xfId="2652"/>
    <cellStyle name="Header2 61 27" xfId="4791"/>
    <cellStyle name="Header2 61 28" xfId="4893"/>
    <cellStyle name="Header2 61 29" xfId="4992"/>
    <cellStyle name="Header2 61 3" xfId="2559"/>
    <cellStyle name="Header2 61 30" xfId="5092"/>
    <cellStyle name="Header2 61 31" xfId="5193"/>
    <cellStyle name="Header2 61 32" xfId="5294"/>
    <cellStyle name="Header2 61 33" xfId="5394"/>
    <cellStyle name="Header2 61 34" xfId="5494"/>
    <cellStyle name="Header2 61 35" xfId="5594"/>
    <cellStyle name="Header2 61 36" xfId="5697"/>
    <cellStyle name="Header2 61 37" xfId="5794"/>
    <cellStyle name="Header2 61 38" xfId="5891"/>
    <cellStyle name="Header2 61 39" xfId="8122"/>
    <cellStyle name="Header2 61 4" xfId="2942"/>
    <cellStyle name="Header2 61 40" xfId="8536"/>
    <cellStyle name="Header2 61 41" xfId="6480"/>
    <cellStyle name="Header2 61 42" xfId="7318"/>
    <cellStyle name="Header2 61 43" xfId="6388"/>
    <cellStyle name="Header2 61 44" xfId="6485"/>
    <cellStyle name="Header2 61 45" xfId="8012"/>
    <cellStyle name="Header2 61 46" xfId="6679"/>
    <cellStyle name="Header2 61 47" xfId="6581"/>
    <cellStyle name="Header2 61 48" xfId="8435"/>
    <cellStyle name="Header2 61 49" xfId="2461"/>
    <cellStyle name="Header2 61 5" xfId="3798"/>
    <cellStyle name="Header2 61 50" xfId="5550"/>
    <cellStyle name="Header2 61 51" xfId="9703"/>
    <cellStyle name="Header2 61 52" xfId="10058"/>
    <cellStyle name="Header2 61 53" xfId="4948"/>
    <cellStyle name="Header2 61 54" xfId="9034"/>
    <cellStyle name="Header2 61 55" xfId="6436"/>
    <cellStyle name="Header2 61 56" xfId="7640"/>
    <cellStyle name="Header2 61 57" xfId="9593"/>
    <cellStyle name="Header2 61 58" xfId="8327"/>
    <cellStyle name="Header2 61 59" xfId="7736"/>
    <cellStyle name="Header2 61 6" xfId="4286"/>
    <cellStyle name="Header2 61 60" xfId="9975"/>
    <cellStyle name="Header2 61 61" xfId="7991"/>
    <cellStyle name="Header2 61 62" xfId="6731"/>
    <cellStyle name="Header2 61 63" xfId="10764"/>
    <cellStyle name="Header2 61 64" xfId="11004"/>
    <cellStyle name="Header2 61 7" xfId="3705"/>
    <cellStyle name="Header2 61 8" xfId="2645"/>
    <cellStyle name="Header2 61 9" xfId="3020"/>
    <cellStyle name="Header2 62" xfId="1704"/>
    <cellStyle name="Header2 62 10" xfId="2892"/>
    <cellStyle name="Header2 62 11" xfId="4104"/>
    <cellStyle name="Header2 62 12" xfId="3008"/>
    <cellStyle name="Header2 62 13" xfId="2804"/>
    <cellStyle name="Header2 62 14" xfId="2662"/>
    <cellStyle name="Header2 62 15" xfId="4393"/>
    <cellStyle name="Header2 62 16" xfId="2370"/>
    <cellStyle name="Header2 62 17" xfId="3584"/>
    <cellStyle name="Header2 62 18" xfId="3218"/>
    <cellStyle name="Header2 62 19" xfId="4131"/>
    <cellStyle name="Header2 62 2" xfId="3866"/>
    <cellStyle name="Header2 62 20" xfId="3231"/>
    <cellStyle name="Header2 62 21" xfId="4255"/>
    <cellStyle name="Header2 62 22" xfId="3101"/>
    <cellStyle name="Header2 62 23" xfId="4416"/>
    <cellStyle name="Header2 62 24" xfId="2687"/>
    <cellStyle name="Header2 62 25" xfId="4685"/>
    <cellStyle name="Header2 62 26" xfId="3868"/>
    <cellStyle name="Header2 62 27" xfId="4826"/>
    <cellStyle name="Header2 62 28" xfId="4926"/>
    <cellStyle name="Header2 62 29" xfId="5026"/>
    <cellStyle name="Header2 62 3" xfId="3714"/>
    <cellStyle name="Header2 62 30" xfId="5126"/>
    <cellStyle name="Header2 62 31" xfId="5228"/>
    <cellStyle name="Header2 62 32" xfId="5328"/>
    <cellStyle name="Header2 62 33" xfId="5428"/>
    <cellStyle name="Header2 62 34" xfId="5528"/>
    <cellStyle name="Header2 62 35" xfId="5629"/>
    <cellStyle name="Header2 62 36" xfId="5730"/>
    <cellStyle name="Header2 62 37" xfId="5828"/>
    <cellStyle name="Header2 62 38" xfId="5925"/>
    <cellStyle name="Header2 62 39" xfId="7795"/>
    <cellStyle name="Header2 62 4" xfId="3885"/>
    <cellStyle name="Header2 62 40" xfId="6305"/>
    <cellStyle name="Header2 62 41" xfId="6546"/>
    <cellStyle name="Header2 62 42" xfId="6105"/>
    <cellStyle name="Header2 62 43" xfId="8512"/>
    <cellStyle name="Header2 62 44" xfId="7228"/>
    <cellStyle name="Header2 62 45" xfId="7324"/>
    <cellStyle name="Header2 62 46" xfId="6709"/>
    <cellStyle name="Header2 62 47" xfId="6809"/>
    <cellStyle name="Header2 62 48" xfId="8000"/>
    <cellStyle name="Header2 62 49" xfId="7001"/>
    <cellStyle name="Header2 62 5" xfId="4098"/>
    <cellStyle name="Header2 62 50" xfId="6904"/>
    <cellStyle name="Header2 62 51" xfId="9402"/>
    <cellStyle name="Header2 62 52" xfId="6617"/>
    <cellStyle name="Header2 62 53" xfId="7511"/>
    <cellStyle name="Header2 62 54" xfId="6678"/>
    <cellStyle name="Header2 62 55" xfId="10034"/>
    <cellStyle name="Header2 62 56" xfId="8961"/>
    <cellStyle name="Header2 62 57" xfId="9038"/>
    <cellStyle name="Header2 62 58" xfId="7673"/>
    <cellStyle name="Header2 62 59" xfId="8616"/>
    <cellStyle name="Header2 62 6" xfId="2866"/>
    <cellStyle name="Header2 62 60" xfId="9581"/>
    <cellStyle name="Header2 62 61" xfId="8762"/>
    <cellStyle name="Header2 62 62" xfId="6552"/>
    <cellStyle name="Header2 62 63" xfId="10538"/>
    <cellStyle name="Header2 62 64" xfId="7768"/>
    <cellStyle name="Header2 62 7" xfId="3637"/>
    <cellStyle name="Header2 62 8" xfId="3140"/>
    <cellStyle name="Header2 62 9" xfId="3610"/>
    <cellStyle name="Header2 63" xfId="2009"/>
    <cellStyle name="Header2 63 10" xfId="2822"/>
    <cellStyle name="Header2 63 11" xfId="4069"/>
    <cellStyle name="Header2 63 12" xfId="4348"/>
    <cellStyle name="Header2 63 13" xfId="2971"/>
    <cellStyle name="Header2 63 14" xfId="3723"/>
    <cellStyle name="Header2 63 15" xfId="4220"/>
    <cellStyle name="Header2 63 16" xfId="4424"/>
    <cellStyle name="Header2 63 17" xfId="3398"/>
    <cellStyle name="Header2 63 18" xfId="3983"/>
    <cellStyle name="Header2 63 19" xfId="3427"/>
    <cellStyle name="Header2 63 2" xfId="2772"/>
    <cellStyle name="Header2 63 20" xfId="3887"/>
    <cellStyle name="Header2 63 21" xfId="4001"/>
    <cellStyle name="Header2 63 22" xfId="3854"/>
    <cellStyle name="Header2 63 23" xfId="3163"/>
    <cellStyle name="Header2 63 24" xfId="3986"/>
    <cellStyle name="Header2 63 25" xfId="3204"/>
    <cellStyle name="Header2 63 26" xfId="4499"/>
    <cellStyle name="Header2 63 27" xfId="4575"/>
    <cellStyle name="Header2 63 28" xfId="4698"/>
    <cellStyle name="Header2 63 29" xfId="2470"/>
    <cellStyle name="Header2 63 3" xfId="2561"/>
    <cellStyle name="Header2 63 30" xfId="4166"/>
    <cellStyle name="Header2 63 31" xfId="2739"/>
    <cellStyle name="Header2 63 32" xfId="4797"/>
    <cellStyle name="Header2 63 33" xfId="4899"/>
    <cellStyle name="Header2 63 34" xfId="4998"/>
    <cellStyle name="Header2 63 35" xfId="5098"/>
    <cellStyle name="Header2 63 36" xfId="5199"/>
    <cellStyle name="Header2 63 37" xfId="5300"/>
    <cellStyle name="Header2 63 38" xfId="5400"/>
    <cellStyle name="Header2 63 39" xfId="8124"/>
    <cellStyle name="Header2 63 4" xfId="2940"/>
    <cellStyle name="Header2 63 40" xfId="8538"/>
    <cellStyle name="Header2 63 41" xfId="7222"/>
    <cellStyle name="Header2 63 42" xfId="3789"/>
    <cellStyle name="Header2 63 43" xfId="5897"/>
    <cellStyle name="Header2 63 44" xfId="5997"/>
    <cellStyle name="Header2 63 45" xfId="8013"/>
    <cellStyle name="Header2 63 46" xfId="6197"/>
    <cellStyle name="Header2 63 47" xfId="6098"/>
    <cellStyle name="Header2 63 48" xfId="8436"/>
    <cellStyle name="Header2 63 49" xfId="6491"/>
    <cellStyle name="Header2 63 5" xfId="2862"/>
    <cellStyle name="Header2 63 50" xfId="5851"/>
    <cellStyle name="Header2 63 51" xfId="9705"/>
    <cellStyle name="Header2 63 52" xfId="10060"/>
    <cellStyle name="Header2 63 53" xfId="8957"/>
    <cellStyle name="Header2 63 54" xfId="3138"/>
    <cellStyle name="Header2 63 55" xfId="6469"/>
    <cellStyle name="Header2 63 56" xfId="6556"/>
    <cellStyle name="Header2 63 57" xfId="9594"/>
    <cellStyle name="Header2 63 58" xfId="7269"/>
    <cellStyle name="Header2 63 59" xfId="8481"/>
    <cellStyle name="Header2 63 6" xfId="4301"/>
    <cellStyle name="Header2 63 60" xfId="9976"/>
    <cellStyle name="Header2 63 61" xfId="8188"/>
    <cellStyle name="Header2 63 62" xfId="7024"/>
    <cellStyle name="Header2 63 63" xfId="10766"/>
    <cellStyle name="Header2 63 64" xfId="11005"/>
    <cellStyle name="Header2 63 7" xfId="2536"/>
    <cellStyle name="Header2 63 8" xfId="3819"/>
    <cellStyle name="Header2 63 9" xfId="3021"/>
    <cellStyle name="Header2 64" xfId="1702"/>
    <cellStyle name="Header2 64 10" xfId="3402"/>
    <cellStyle name="Header2 64 11" xfId="2811"/>
    <cellStyle name="Header2 64 12" xfId="2838"/>
    <cellStyle name="Header2 64 13" xfId="2433"/>
    <cellStyle name="Header2 64 14" xfId="3920"/>
    <cellStyle name="Header2 64 15" xfId="2373"/>
    <cellStyle name="Header2 64 16" xfId="3410"/>
    <cellStyle name="Header2 64 17" xfId="3939"/>
    <cellStyle name="Header2 64 18" xfId="3529"/>
    <cellStyle name="Header2 64 19" xfId="2781"/>
    <cellStyle name="Header2 64 2" xfId="3724"/>
    <cellStyle name="Header2 64 20" xfId="2785"/>
    <cellStyle name="Header2 64 21" xfId="2588"/>
    <cellStyle name="Header2 64 22" xfId="2401"/>
    <cellStyle name="Header2 64 23" xfId="2375"/>
    <cellStyle name="Header2 64 24" xfId="3201"/>
    <cellStyle name="Header2 64 25" xfId="4490"/>
    <cellStyle name="Header2 64 26" xfId="4566"/>
    <cellStyle name="Header2 64 27" xfId="4690"/>
    <cellStyle name="Header2 64 28" xfId="3914"/>
    <cellStyle name="Header2 64 29" xfId="4474"/>
    <cellStyle name="Header2 64 3" xfId="3716"/>
    <cellStyle name="Header2 64 30" xfId="4362"/>
    <cellStyle name="Header2 64 31" xfId="3258"/>
    <cellStyle name="Header2 64 32" xfId="2440"/>
    <cellStyle name="Header2 64 33" xfId="2927"/>
    <cellStyle name="Header2 64 34" xfId="4629"/>
    <cellStyle name="Header2 64 35" xfId="4027"/>
    <cellStyle name="Header2 64 36" xfId="4744"/>
    <cellStyle name="Header2 64 37" xfId="4721"/>
    <cellStyle name="Header2 64 38" xfId="2720"/>
    <cellStyle name="Header2 64 39" xfId="7681"/>
    <cellStyle name="Header2 64 4" xfId="2534"/>
    <cellStyle name="Header2 64 40" xfId="5726"/>
    <cellStyle name="Header2 64 41" xfId="5899"/>
    <cellStyle name="Header2 64 42" xfId="6996"/>
    <cellStyle name="Header2 64 43" xfId="6973"/>
    <cellStyle name="Header2 64 44" xfId="8502"/>
    <cellStyle name="Header2 64 45" xfId="7452"/>
    <cellStyle name="Header2 64 46" xfId="7547"/>
    <cellStyle name="Header2 64 47" xfId="8443"/>
    <cellStyle name="Header2 64 48" xfId="6203"/>
    <cellStyle name="Header2 64 49" xfId="5956"/>
    <cellStyle name="Header2 64 5" xfId="3073"/>
    <cellStyle name="Header2 64 50" xfId="8487"/>
    <cellStyle name="Header2 64 51" xfId="9313"/>
    <cellStyle name="Header2 64 52" xfId="8235"/>
    <cellStyle name="Header2 64 53" xfId="7074"/>
    <cellStyle name="Header2 64 54" xfId="8757"/>
    <cellStyle name="Header2 64 55" xfId="8737"/>
    <cellStyle name="Header2 64 56" xfId="10027"/>
    <cellStyle name="Header2 64 57" xfId="9147"/>
    <cellStyle name="Header2 64 58" xfId="9212"/>
    <cellStyle name="Header2 64 59" xfId="9980"/>
    <cellStyle name="Header2 64 6" xfId="3721"/>
    <cellStyle name="Header2 64 60" xfId="7301"/>
    <cellStyle name="Header2 64 61" xfId="7131"/>
    <cellStyle name="Header2 64 62" xfId="10016"/>
    <cellStyle name="Header2 64 63" xfId="10484"/>
    <cellStyle name="Header2 64 64" xfId="9805"/>
    <cellStyle name="Header2 64 7" xfId="2870"/>
    <cellStyle name="Header2 64 8" xfId="3448"/>
    <cellStyle name="Header2 64 9" xfId="4002"/>
    <cellStyle name="Header2 65" xfId="2011"/>
    <cellStyle name="Header2 65 10" xfId="4376"/>
    <cellStyle name="Header2 65 11" xfId="2445"/>
    <cellStyle name="Header2 65 12" xfId="4464"/>
    <cellStyle name="Header2 65 13" xfId="2718"/>
    <cellStyle name="Header2 65 14" xfId="4215"/>
    <cellStyle name="Header2 65 15" xfId="3221"/>
    <cellStyle name="Header2 65 16" xfId="4325"/>
    <cellStyle name="Header2 65 17" xfId="3234"/>
    <cellStyle name="Header2 65 18" xfId="4461"/>
    <cellStyle name="Header2 65 19" xfId="4089"/>
    <cellStyle name="Header2 65 2" xfId="2770"/>
    <cellStyle name="Header2 65 20" xfId="4268"/>
    <cellStyle name="Header2 65 21" xfId="3333"/>
    <cellStyle name="Header2 65 22" xfId="4318"/>
    <cellStyle name="Header2 65 23" xfId="3877"/>
    <cellStyle name="Header2 65 24" xfId="4432"/>
    <cellStyle name="Header2 65 25" xfId="3100"/>
    <cellStyle name="Header2 65 26" xfId="4375"/>
    <cellStyle name="Header2 65 27" xfId="3130"/>
    <cellStyle name="Header2 65 28" xfId="3040"/>
    <cellStyle name="Header2 65 29" xfId="2472"/>
    <cellStyle name="Header2 65 3" xfId="2563"/>
    <cellStyle name="Header2 65 30" xfId="4525"/>
    <cellStyle name="Header2 65 31" xfId="4748"/>
    <cellStyle name="Header2 65 32" xfId="4727"/>
    <cellStyle name="Header2 65 33" xfId="4750"/>
    <cellStyle name="Header2 65 34" xfId="4856"/>
    <cellStyle name="Header2 65 35" xfId="4955"/>
    <cellStyle name="Header2 65 36" xfId="5055"/>
    <cellStyle name="Header2 65 37" xfId="5156"/>
    <cellStyle name="Header2 65 38" xfId="5258"/>
    <cellStyle name="Header2 65 39" xfId="8126"/>
    <cellStyle name="Header2 65 4" xfId="2938"/>
    <cellStyle name="Header2 65 40" xfId="8540"/>
    <cellStyle name="Header2 65 41" xfId="4086"/>
    <cellStyle name="Header2 65 42" xfId="2580"/>
    <cellStyle name="Header2 65 43" xfId="5757"/>
    <cellStyle name="Header2 65 44" xfId="5856"/>
    <cellStyle name="Header2 65 45" xfId="8014"/>
    <cellStyle name="Header2 65 46" xfId="6055"/>
    <cellStyle name="Header2 65 47" xfId="5955"/>
    <cellStyle name="Header2 65 48" xfId="6389"/>
    <cellStyle name="Header2 65 49" xfId="6351"/>
    <cellStyle name="Header2 65 5" xfId="3727"/>
    <cellStyle name="Header2 65 50" xfId="7207"/>
    <cellStyle name="Header2 65 51" xfId="9707"/>
    <cellStyle name="Header2 65 52" xfId="10062"/>
    <cellStyle name="Header2 65 53" xfId="3891"/>
    <cellStyle name="Header2 65 54" xfId="3973"/>
    <cellStyle name="Header2 65 55" xfId="6738"/>
    <cellStyle name="Header2 65 56" xfId="8584"/>
    <cellStyle name="Header2 65 57" xfId="9595"/>
    <cellStyle name="Header2 65 58" xfId="8569"/>
    <cellStyle name="Header2 65 59" xfId="5625"/>
    <cellStyle name="Header2 65 6" xfId="4140"/>
    <cellStyle name="Header2 65 60" xfId="7548"/>
    <cellStyle name="Header2 65 61" xfId="7178"/>
    <cellStyle name="Header2 65 62" xfId="8942"/>
    <cellStyle name="Header2 65 63" xfId="10768"/>
    <cellStyle name="Header2 65 64" xfId="11006"/>
    <cellStyle name="Header2 65 7" xfId="3707"/>
    <cellStyle name="Header2 65 8" xfId="3757"/>
    <cellStyle name="Header2 65 9" xfId="3022"/>
    <cellStyle name="Header2 66" xfId="1700"/>
    <cellStyle name="Header2 66 10" xfId="3028"/>
    <cellStyle name="Header2 66 11" xfId="3162"/>
    <cellStyle name="Header2 66 12" xfId="3930"/>
    <cellStyle name="Header2 66 13" xfId="3784"/>
    <cellStyle name="Header2 66 14" xfId="4472"/>
    <cellStyle name="Header2 66 15" xfId="3227"/>
    <cellStyle name="Header2 66 16" xfId="4675"/>
    <cellStyle name="Header2 66 17" xfId="2353"/>
    <cellStyle name="Header2 66 18" xfId="4160"/>
    <cellStyle name="Header2 66 19" xfId="3477"/>
    <cellStyle name="Header2 66 2" xfId="3726"/>
    <cellStyle name="Header2 66 20" xfId="4770"/>
    <cellStyle name="Header2 66 21" xfId="4872"/>
    <cellStyle name="Header2 66 22" xfId="4971"/>
    <cellStyle name="Header2 66 23" xfId="5071"/>
    <cellStyle name="Header2 66 24" xfId="5172"/>
    <cellStyle name="Header2 66 25" xfId="5273"/>
    <cellStyle name="Header2 66 26" xfId="5373"/>
    <cellStyle name="Header2 66 27" xfId="5473"/>
    <cellStyle name="Header2 66 28" xfId="5574"/>
    <cellStyle name="Header2 66 29" xfId="5676"/>
    <cellStyle name="Header2 66 3" xfId="3718"/>
    <cellStyle name="Header2 66 30" xfId="5773"/>
    <cellStyle name="Header2 66 31" xfId="5872"/>
    <cellStyle name="Header2 66 32" xfId="5971"/>
    <cellStyle name="Header2 66 33" xfId="6071"/>
    <cellStyle name="Header2 66 34" xfId="6170"/>
    <cellStyle name="Header2 66 35" xfId="6266"/>
    <cellStyle name="Header2 66 36" xfId="6367"/>
    <cellStyle name="Header2 66 37" xfId="6465"/>
    <cellStyle name="Header2 66 38" xfId="6561"/>
    <cellStyle name="Header2 66 39" xfId="7098"/>
    <cellStyle name="Header2 66 4" xfId="2850"/>
    <cellStyle name="Header2 66 40" xfId="6108"/>
    <cellStyle name="Header2 66 41" xfId="6147"/>
    <cellStyle name="Header2 66 42" xfId="8465"/>
    <cellStyle name="Header2 66 43" xfId="6300"/>
    <cellStyle name="Header2 66 44" xfId="6400"/>
    <cellStyle name="Header2 66 45" xfId="8459"/>
    <cellStyle name="Header2 66 46" xfId="5784"/>
    <cellStyle name="Header2 66 47" xfId="7167"/>
    <cellStyle name="Header2 66 48" xfId="6481"/>
    <cellStyle name="Header2 66 49" xfId="7620"/>
    <cellStyle name="Header2 66 5" xfId="3070"/>
    <cellStyle name="Header2 66 50" xfId="7719"/>
    <cellStyle name="Header2 66 51" xfId="8851"/>
    <cellStyle name="Header2 66 52" xfId="7280"/>
    <cellStyle name="Header2 66 53" xfId="7317"/>
    <cellStyle name="Header2 66 54" xfId="9998"/>
    <cellStyle name="Header2 66 55" xfId="7163"/>
    <cellStyle name="Header2 66 56" xfId="8566"/>
    <cellStyle name="Header2 66 57" xfId="9993"/>
    <cellStyle name="Header2 66 58" xfId="7520"/>
    <cellStyle name="Header2 66 59" xfId="8911"/>
    <cellStyle name="Header2 66 6" xfId="2585"/>
    <cellStyle name="Header2 66 60" xfId="4641"/>
    <cellStyle name="Header2 66 61" xfId="9269"/>
    <cellStyle name="Header2 66 62" xfId="9341"/>
    <cellStyle name="Header2 66 63" xfId="10254"/>
    <cellStyle name="Header2 66 64" xfId="9002"/>
    <cellStyle name="Header2 66 7" xfId="3717"/>
    <cellStyle name="Header2 66 8" xfId="3057"/>
    <cellStyle name="Header2 66 9" xfId="3934"/>
    <cellStyle name="Header2 67" xfId="2013"/>
    <cellStyle name="Header2 67 10" xfId="4418"/>
    <cellStyle name="Header2 67 11" xfId="2442"/>
    <cellStyle name="Header2 67 12" xfId="4505"/>
    <cellStyle name="Header2 67 13" xfId="2336"/>
    <cellStyle name="Header2 67 14" xfId="4207"/>
    <cellStyle name="Header2 67 15" xfId="3893"/>
    <cellStyle name="Header2 67 16" xfId="4302"/>
    <cellStyle name="Header2 67 17" xfId="3742"/>
    <cellStyle name="Header2 67 18" xfId="4452"/>
    <cellStyle name="Header2 67 19" xfId="3473"/>
    <cellStyle name="Header2 67 2" xfId="2768"/>
    <cellStyle name="Header2 67 20" xfId="4259"/>
    <cellStyle name="Header2 67 21" xfId="3323"/>
    <cellStyle name="Header2 67 22" xfId="3041"/>
    <cellStyle name="Header2 67 23" xfId="4633"/>
    <cellStyle name="Header2 67 24" xfId="4187"/>
    <cellStyle name="Header2 67 25" xfId="3116"/>
    <cellStyle name="Header2 67 26" xfId="4775"/>
    <cellStyle name="Header2 67 27" xfId="4877"/>
    <cellStyle name="Header2 67 28" xfId="4976"/>
    <cellStyle name="Header2 67 29" xfId="5076"/>
    <cellStyle name="Header2 67 3" xfId="2565"/>
    <cellStyle name="Header2 67 30" xfId="5177"/>
    <cellStyle name="Header2 67 31" xfId="5278"/>
    <cellStyle name="Header2 67 32" xfId="5378"/>
    <cellStyle name="Header2 67 33" xfId="5478"/>
    <cellStyle name="Header2 67 34" xfId="5579"/>
    <cellStyle name="Header2 67 35" xfId="5681"/>
    <cellStyle name="Header2 67 36" xfId="5778"/>
    <cellStyle name="Header2 67 37" xfId="5877"/>
    <cellStyle name="Header2 67 38" xfId="5976"/>
    <cellStyle name="Header2 67 39" xfId="8128"/>
    <cellStyle name="Header2 67 4" xfId="2936"/>
    <cellStyle name="Header2 67 40" xfId="8542"/>
    <cellStyle name="Header2 67 41" xfId="2902"/>
    <cellStyle name="Header2 67 42" xfId="3085"/>
    <cellStyle name="Header2 67 43" xfId="6470"/>
    <cellStyle name="Header2 67 44" xfId="6566"/>
    <cellStyle name="Header2 67 45" xfId="8015"/>
    <cellStyle name="Header2 67 46" xfId="6759"/>
    <cellStyle name="Header2 67 47" xfId="6663"/>
    <cellStyle name="Header2 67 48" xfId="5100"/>
    <cellStyle name="Header2 67 49" xfId="7050"/>
    <cellStyle name="Header2 67 5" xfId="3331"/>
    <cellStyle name="Header2 67 50" xfId="7188"/>
    <cellStyle name="Header2 67 51" xfId="9709"/>
    <cellStyle name="Header2 67 52" xfId="10064"/>
    <cellStyle name="Header2 67 53" xfId="2673"/>
    <cellStyle name="Header2 67 54" xfId="3884"/>
    <cellStyle name="Header2 67 55" xfId="7438"/>
    <cellStyle name="Header2 67 56" xfId="8581"/>
    <cellStyle name="Header2 67 57" xfId="9596"/>
    <cellStyle name="Header2 67 58" xfId="8677"/>
    <cellStyle name="Header2 67 59" xfId="5941"/>
    <cellStyle name="Header2 67 6" xfId="4333"/>
    <cellStyle name="Header2 67 60" xfId="7455"/>
    <cellStyle name="Header2 67 61" xfId="8808"/>
    <cellStyle name="Header2 67 62" xfId="8926"/>
    <cellStyle name="Header2 67 63" xfId="10770"/>
    <cellStyle name="Header2 67 64" xfId="11007"/>
    <cellStyle name="Header2 67 7" xfId="3803"/>
    <cellStyle name="Header2 67 8" xfId="4135"/>
    <cellStyle name="Header2 67 9" xfId="3023"/>
    <cellStyle name="Header2 68" xfId="1698"/>
    <cellStyle name="Header2 68 10" xfId="2744"/>
    <cellStyle name="Header2 68 11" xfId="4482"/>
    <cellStyle name="Header2 68 12" xfId="3471"/>
    <cellStyle name="Header2 68 13" xfId="2678"/>
    <cellStyle name="Header2 68 14" xfId="2464"/>
    <cellStyle name="Header2 68 15" xfId="4542"/>
    <cellStyle name="Header2 68 16" xfId="4620"/>
    <cellStyle name="Header2 68 17" xfId="4741"/>
    <cellStyle name="Header2 68 18" xfId="4616"/>
    <cellStyle name="Header2 68 19" xfId="3754"/>
    <cellStyle name="Header2 68 2" xfId="3728"/>
    <cellStyle name="Header2 68 20" xfId="4589"/>
    <cellStyle name="Header2 68 21" xfId="4708"/>
    <cellStyle name="Header2 68 22" xfId="2728"/>
    <cellStyle name="Header2 68 23" xfId="4830"/>
    <cellStyle name="Header2 68 24" xfId="4929"/>
    <cellStyle name="Header2 68 25" xfId="5029"/>
    <cellStyle name="Header2 68 26" xfId="5130"/>
    <cellStyle name="Header2 68 27" xfId="5232"/>
    <cellStyle name="Header2 68 28" xfId="5331"/>
    <cellStyle name="Header2 68 29" xfId="5431"/>
    <cellStyle name="Header2 68 3" xfId="3739"/>
    <cellStyle name="Header2 68 30" xfId="5532"/>
    <cellStyle name="Header2 68 31" xfId="5633"/>
    <cellStyle name="Header2 68 32" xfId="5733"/>
    <cellStyle name="Header2 68 33" xfId="5831"/>
    <cellStyle name="Header2 68 34" xfId="5929"/>
    <cellStyle name="Header2 68 35" xfId="6029"/>
    <cellStyle name="Header2 68 36" xfId="6129"/>
    <cellStyle name="Header2 68 37" xfId="6226"/>
    <cellStyle name="Header2 68 38" xfId="6325"/>
    <cellStyle name="Header2 68 39" xfId="7656"/>
    <cellStyle name="Header2 68 4" xfId="3452"/>
    <cellStyle name="Header2 68 40" xfId="6026"/>
    <cellStyle name="Header2 68 41" xfId="6685"/>
    <cellStyle name="Header2 68 42" xfId="6713"/>
    <cellStyle name="Header2 68 43" xfId="7706"/>
    <cellStyle name="Header2 68 44" xfId="8292"/>
    <cellStyle name="Header2 68 45" xfId="7005"/>
    <cellStyle name="Header2 68 46" xfId="7116"/>
    <cellStyle name="Header2 68 47" xfId="7202"/>
    <cellStyle name="Header2 68 48" xfId="7105"/>
    <cellStyle name="Header2 68 49" xfId="7397"/>
    <cellStyle name="Header2 68 5" xfId="3067"/>
    <cellStyle name="Header2 68 50" xfId="7299"/>
    <cellStyle name="Header2 68 51" xfId="9295"/>
    <cellStyle name="Header2 68 52" xfId="7199"/>
    <cellStyle name="Header2 68 53" xfId="7062"/>
    <cellStyle name="Header2 68 54" xfId="7677"/>
    <cellStyle name="Header2 68 55" xfId="9329"/>
    <cellStyle name="Header2 68 56" xfId="9859"/>
    <cellStyle name="Header2 68 57" xfId="8766"/>
    <cellStyle name="Header2 68 58" xfId="8868"/>
    <cellStyle name="Header2 68 59" xfId="8938"/>
    <cellStyle name="Header2 68 6" xfId="3285"/>
    <cellStyle name="Header2 68 60" xfId="8857"/>
    <cellStyle name="Header2 68 61" xfId="9105"/>
    <cellStyle name="Header2 68 62" xfId="9020"/>
    <cellStyle name="Header2 68 63" xfId="10471"/>
    <cellStyle name="Header2 68 64" xfId="8935"/>
    <cellStyle name="Header2 68 7" xfId="4457"/>
    <cellStyle name="Header2 68 8" xfId="2483"/>
    <cellStyle name="Header2 68 9" xfId="4660"/>
    <cellStyle name="Header2 69" xfId="2015"/>
    <cellStyle name="Header2 69 10" xfId="4212"/>
    <cellStyle name="Header2 69 11" xfId="2435"/>
    <cellStyle name="Header2 69 12" xfId="4208"/>
    <cellStyle name="Header2 69 13" xfId="2334"/>
    <cellStyle name="Header2 69 14" xfId="4274"/>
    <cellStyle name="Header2 69 15" xfId="4379"/>
    <cellStyle name="Header2 69 16" xfId="4507"/>
    <cellStyle name="Header2 69 17" xfId="3129"/>
    <cellStyle name="Header2 69 18" xfId="4771"/>
    <cellStyle name="Header2 69 19" xfId="4873"/>
    <cellStyle name="Header2 69 2" xfId="2766"/>
    <cellStyle name="Header2 69 20" xfId="4972"/>
    <cellStyle name="Header2 69 21" xfId="5072"/>
    <cellStyle name="Header2 69 22" xfId="5173"/>
    <cellStyle name="Header2 69 23" xfId="5274"/>
    <cellStyle name="Header2 69 24" xfId="5374"/>
    <cellStyle name="Header2 69 25" xfId="5474"/>
    <cellStyle name="Header2 69 26" xfId="5575"/>
    <cellStyle name="Header2 69 27" xfId="5677"/>
    <cellStyle name="Header2 69 28" xfId="5774"/>
    <cellStyle name="Header2 69 29" xfId="5873"/>
    <cellStyle name="Header2 69 3" xfId="3776"/>
    <cellStyle name="Header2 69 30" xfId="5972"/>
    <cellStyle name="Header2 69 31" xfId="6072"/>
    <cellStyle name="Header2 69 32" xfId="6171"/>
    <cellStyle name="Header2 69 33" xfId="6267"/>
    <cellStyle name="Header2 69 34" xfId="6368"/>
    <cellStyle name="Header2 69 35" xfId="6466"/>
    <cellStyle name="Header2 69 36" xfId="6562"/>
    <cellStyle name="Header2 69 37" xfId="6659"/>
    <cellStyle name="Header2 69 38" xfId="6755"/>
    <cellStyle name="Header2 69 39" xfId="8130"/>
    <cellStyle name="Header2 69 4" xfId="2934"/>
    <cellStyle name="Header2 69 40" xfId="8544"/>
    <cellStyle name="Header2 69 41" xfId="2897"/>
    <cellStyle name="Header2 69 42" xfId="2636"/>
    <cellStyle name="Header2 69 43" xfId="7246"/>
    <cellStyle name="Header2 69 44" xfId="7365"/>
    <cellStyle name="Header2 69 45" xfId="7835"/>
    <cellStyle name="Header2 69 46" xfId="7527"/>
    <cellStyle name="Header2 69 47" xfId="7435"/>
    <cellStyle name="Header2 69 48" xfId="8629"/>
    <cellStyle name="Header2 69 49" xfId="6441"/>
    <cellStyle name="Header2 69 5" xfId="3298"/>
    <cellStyle name="Header2 69 50" xfId="8594"/>
    <cellStyle name="Header2 69 51" xfId="9711"/>
    <cellStyle name="Header2 69 52" xfId="10066"/>
    <cellStyle name="Header2 69 53" xfId="4023"/>
    <cellStyle name="Header2 69 54" xfId="3075"/>
    <cellStyle name="Header2 69 55" xfId="8976"/>
    <cellStyle name="Header2 69 56" xfId="9075"/>
    <cellStyle name="Header2 69 57" xfId="9439"/>
    <cellStyle name="Header2 69 58" xfId="9199"/>
    <cellStyle name="Header2 69 59" xfId="9137"/>
    <cellStyle name="Header2 69 6" xfId="3033"/>
    <cellStyle name="Header2 69 60" xfId="10118"/>
    <cellStyle name="Header2 69 61" xfId="7597"/>
    <cellStyle name="Header2 69 62" xfId="10099"/>
    <cellStyle name="Header2 69 63" xfId="10772"/>
    <cellStyle name="Header2 69 64" xfId="11008"/>
    <cellStyle name="Header2 69 7" xfId="2914"/>
    <cellStyle name="Header2 69 8" xfId="4298"/>
    <cellStyle name="Header2 69 9" xfId="2987"/>
    <cellStyle name="Header2 7" xfId="1936"/>
    <cellStyle name="Header2 7 10" xfId="4560"/>
    <cellStyle name="Header2 7 11" xfId="4686"/>
    <cellStyle name="Header2 7 12" xfId="2737"/>
    <cellStyle name="Header2 7 13" xfId="4400"/>
    <cellStyle name="Header2 7 14" xfId="4359"/>
    <cellStyle name="Header2 7 15" xfId="4788"/>
    <cellStyle name="Header2 7 16" xfId="4890"/>
    <cellStyle name="Header2 7 17" xfId="4989"/>
    <cellStyle name="Header2 7 18" xfId="5089"/>
    <cellStyle name="Header2 7 19" xfId="5190"/>
    <cellStyle name="Header2 7 2" xfId="2845"/>
    <cellStyle name="Header2 7 20" xfId="5291"/>
    <cellStyle name="Header2 7 21" xfId="5391"/>
    <cellStyle name="Header2 7 22" xfId="5491"/>
    <cellStyle name="Header2 7 23" xfId="5591"/>
    <cellStyle name="Header2 7 24" xfId="5694"/>
    <cellStyle name="Header2 7 25" xfId="5791"/>
    <cellStyle name="Header2 7 26" xfId="5888"/>
    <cellStyle name="Header2 7 27" xfId="5988"/>
    <cellStyle name="Header2 7 28" xfId="6089"/>
    <cellStyle name="Header2 7 29" xfId="6188"/>
    <cellStyle name="Header2 7 3" xfId="3512"/>
    <cellStyle name="Header2 7 30" xfId="6284"/>
    <cellStyle name="Header2 7 31" xfId="6385"/>
    <cellStyle name="Header2 7 32" xfId="6482"/>
    <cellStyle name="Header2 7 33" xfId="6578"/>
    <cellStyle name="Header2 7 34" xfId="6676"/>
    <cellStyle name="Header2 7 35" xfId="6772"/>
    <cellStyle name="Header2 7 36" xfId="6869"/>
    <cellStyle name="Header2 7 37" xfId="6964"/>
    <cellStyle name="Header2 7 38" xfId="7063"/>
    <cellStyle name="Header2 7 39" xfId="8051"/>
    <cellStyle name="Header2 7 4" xfId="4040"/>
    <cellStyle name="Header2 7 40" xfId="8470"/>
    <cellStyle name="Header2 7 41" xfId="7032"/>
    <cellStyle name="Header2 7 42" xfId="7133"/>
    <cellStyle name="Header2 7 43" xfId="5064"/>
    <cellStyle name="Header2 7 44" xfId="7638"/>
    <cellStyle name="Header2 7 45" xfId="7023"/>
    <cellStyle name="Header2 7 46" xfId="8319"/>
    <cellStyle name="Header2 7 47" xfId="7920"/>
    <cellStyle name="Header2 7 48" xfId="7241"/>
    <cellStyle name="Header2 7 49" xfId="8730"/>
    <cellStyle name="Header2 7 5" xfId="3186"/>
    <cellStyle name="Header2 7 50" xfId="8819"/>
    <cellStyle name="Header2 7 51" xfId="9632"/>
    <cellStyle name="Header2 7 52" xfId="10003"/>
    <cellStyle name="Header2 7 53" xfId="8790"/>
    <cellStyle name="Header2 7 54" xfId="8880"/>
    <cellStyle name="Header2 7 55" xfId="7236"/>
    <cellStyle name="Header2 7 56" xfId="9282"/>
    <cellStyle name="Header2 7 57" xfId="8782"/>
    <cellStyle name="Header2 7 58" xfId="9883"/>
    <cellStyle name="Header2 7 59" xfId="9515"/>
    <cellStyle name="Header2 7 6" xfId="2397"/>
    <cellStyle name="Header2 7 60" xfId="8972"/>
    <cellStyle name="Header2 7 61" xfId="10182"/>
    <cellStyle name="Header2 7 62" xfId="10234"/>
    <cellStyle name="Header2 7 63" xfId="10693"/>
    <cellStyle name="Header2 7 64" xfId="10977"/>
    <cellStyle name="Header2 7 7" xfId="3960"/>
    <cellStyle name="Header2 7 8" xfId="3199"/>
    <cellStyle name="Header2 7 9" xfId="4484"/>
    <cellStyle name="Header2 70" xfId="1696"/>
    <cellStyle name="Header2 70 10" xfId="2548"/>
    <cellStyle name="Header2 70 11" xfId="3335"/>
    <cellStyle name="Header2 70 12" xfId="2451"/>
    <cellStyle name="Header2 70 13" xfId="2381"/>
    <cellStyle name="Header2 70 14" xfId="2505"/>
    <cellStyle name="Header2 70 15" xfId="4133"/>
    <cellStyle name="Header2 70 16" xfId="3219"/>
    <cellStyle name="Header2 70 17" xfId="4361"/>
    <cellStyle name="Header2 70 18" xfId="3232"/>
    <cellStyle name="Header2 70 19" xfId="4479"/>
    <cellStyle name="Header2 70 2" xfId="3730"/>
    <cellStyle name="Header2 70 20" xfId="3131"/>
    <cellStyle name="Header2 70 21" xfId="4145"/>
    <cellStyle name="Header2 70 22" xfId="3327"/>
    <cellStyle name="Header2 70 23" xfId="4722"/>
    <cellStyle name="Header2 70 24" xfId="2651"/>
    <cellStyle name="Header2 70 25" xfId="4249"/>
    <cellStyle name="Header2 70 26" xfId="2427"/>
    <cellStyle name="Header2 70 27" xfId="4835"/>
    <cellStyle name="Header2 70 28" xfId="4934"/>
    <cellStyle name="Header2 70 29" xfId="5034"/>
    <cellStyle name="Header2 70 3" xfId="2775"/>
    <cellStyle name="Header2 70 30" xfId="5135"/>
    <cellStyle name="Header2 70 31" xfId="5237"/>
    <cellStyle name="Header2 70 32" xfId="5336"/>
    <cellStyle name="Header2 70 33" xfId="5436"/>
    <cellStyle name="Header2 70 34" xfId="5537"/>
    <cellStyle name="Header2 70 35" xfId="5638"/>
    <cellStyle name="Header2 70 36" xfId="5737"/>
    <cellStyle name="Header2 70 37" xfId="5835"/>
    <cellStyle name="Header2 70 38" xfId="5933"/>
    <cellStyle name="Header2 70 39" xfId="6931"/>
    <cellStyle name="Header2 70 4" xfId="4095"/>
    <cellStyle name="Header2 70 40" xfId="6538"/>
    <cellStyle name="Header2 70 41" xfId="8535"/>
    <cellStyle name="Header2 70 42" xfId="7123"/>
    <cellStyle name="Header2 70 43" xfId="6810"/>
    <cellStyle name="Header2 70 44" xfId="6524"/>
    <cellStyle name="Header2 70 45" xfId="6622"/>
    <cellStyle name="Header2 70 46" xfId="7847"/>
    <cellStyle name="Header2 70 47" xfId="6817"/>
    <cellStyle name="Header2 70 48" xfId="6718"/>
    <cellStyle name="Header2 70 49" xfId="6380"/>
    <cellStyle name="Header2 70 5" xfId="3064"/>
    <cellStyle name="Header2 70 50" xfId="7109"/>
    <cellStyle name="Header2 70 51" xfId="7887"/>
    <cellStyle name="Header2 70 52" xfId="7693"/>
    <cellStyle name="Header2 70 53" xfId="10057"/>
    <cellStyle name="Header2 70 54" xfId="8873"/>
    <cellStyle name="Header2 70 55" xfId="8695"/>
    <cellStyle name="Header2 70 56" xfId="7492"/>
    <cellStyle name="Header2 70 57" xfId="8587"/>
    <cellStyle name="Header2 70 58" xfId="9451"/>
    <cellStyle name="Header2 70 59" xfId="8698"/>
    <cellStyle name="Header2 70 6" xfId="3824"/>
    <cellStyle name="Header2 70 60" xfId="6736"/>
    <cellStyle name="Header2 70 61" xfId="7539"/>
    <cellStyle name="Header2 70 62" xfId="8861"/>
    <cellStyle name="Header2 70 63" xfId="9482"/>
    <cellStyle name="Header2 70 64" xfId="9321"/>
    <cellStyle name="Header2 70 7" xfId="3621"/>
    <cellStyle name="Header2 70 8" xfId="2881"/>
    <cellStyle name="Header2 70 9" xfId="3483"/>
    <cellStyle name="Header2 71" xfId="2017"/>
    <cellStyle name="Header2 71 10" xfId="4191"/>
    <cellStyle name="Header2 71 11" xfId="3094"/>
    <cellStyle name="Header2 71 12" xfId="4784"/>
    <cellStyle name="Header2 71 13" xfId="4886"/>
    <cellStyle name="Header2 71 14" xfId="4985"/>
    <cellStyle name="Header2 71 15" xfId="5085"/>
    <cellStyle name="Header2 71 16" xfId="5186"/>
    <cellStyle name="Header2 71 17" xfId="5287"/>
    <cellStyle name="Header2 71 18" xfId="5387"/>
    <cellStyle name="Header2 71 19" xfId="5487"/>
    <cellStyle name="Header2 71 2" xfId="2764"/>
    <cellStyle name="Header2 71 20" xfId="5587"/>
    <cellStyle name="Header2 71 21" xfId="5690"/>
    <cellStyle name="Header2 71 22" xfId="5787"/>
    <cellStyle name="Header2 71 23" xfId="5885"/>
    <cellStyle name="Header2 71 24" xfId="5985"/>
    <cellStyle name="Header2 71 25" xfId="6085"/>
    <cellStyle name="Header2 71 26" xfId="6184"/>
    <cellStyle name="Header2 71 27" xfId="6280"/>
    <cellStyle name="Header2 71 28" xfId="6381"/>
    <cellStyle name="Header2 71 29" xfId="6478"/>
    <cellStyle name="Header2 71 3" xfId="4158"/>
    <cellStyle name="Header2 71 30" xfId="6574"/>
    <cellStyle name="Header2 71 31" xfId="6672"/>
    <cellStyle name="Header2 71 32" xfId="6768"/>
    <cellStyle name="Header2 71 33" xfId="6865"/>
    <cellStyle name="Header2 71 34" xfId="6960"/>
    <cellStyle name="Header2 71 35" xfId="7059"/>
    <cellStyle name="Header2 71 36" xfId="7158"/>
    <cellStyle name="Header2 71 37" xfId="7259"/>
    <cellStyle name="Header2 71 38" xfId="7354"/>
    <cellStyle name="Header2 71 39" xfId="8132"/>
    <cellStyle name="Header2 71 4" xfId="3871"/>
    <cellStyle name="Header2 71 40" xfId="8546"/>
    <cellStyle name="Header2 71 41" xfId="3678"/>
    <cellStyle name="Header2 71 42" xfId="8582"/>
    <cellStyle name="Header2 71 43" xfId="6006"/>
    <cellStyle name="Header2 71 44" xfId="8679"/>
    <cellStyle name="Header2 71 45" xfId="6003"/>
    <cellStyle name="Header2 71 46" xfId="8727"/>
    <cellStyle name="Header2 71 47" xfId="8817"/>
    <cellStyle name="Header2 71 48" xfId="8903"/>
    <cellStyle name="Header2 71 49" xfId="8986"/>
    <cellStyle name="Header2 71 5" xfId="3301"/>
    <cellStyle name="Header2 71 50" xfId="9064"/>
    <cellStyle name="Header2 71 51" xfId="9713"/>
    <cellStyle name="Header2 71 52" xfId="10068"/>
    <cellStyle name="Header2 71 53" xfId="2612"/>
    <cellStyle name="Header2 71 54" xfId="10093"/>
    <cellStyle name="Header2 71 55" xfId="6231"/>
    <cellStyle name="Header2 71 56" xfId="10153"/>
    <cellStyle name="Header2 71 57" xfId="7245"/>
    <cellStyle name="Header2 71 58" xfId="10180"/>
    <cellStyle name="Header2 71 59" xfId="10232"/>
    <cellStyle name="Header2 71 6" xfId="3030"/>
    <cellStyle name="Header2 71 60" xfId="10280"/>
    <cellStyle name="Header2 71 61" xfId="10316"/>
    <cellStyle name="Header2 71 62" xfId="10356"/>
    <cellStyle name="Header2 71 63" xfId="10774"/>
    <cellStyle name="Header2 71 64" xfId="11009"/>
    <cellStyle name="Header2 71 7" xfId="2876"/>
    <cellStyle name="Header2 71 8" xfId="4667"/>
    <cellStyle name="Header2 71 9" xfId="2487"/>
    <cellStyle name="Header2 72" xfId="1694"/>
    <cellStyle name="Header2 72 10" xfId="3692"/>
    <cellStyle name="Header2 72 11" xfId="3334"/>
    <cellStyle name="Header2 72 12" xfId="2448"/>
    <cellStyle name="Header2 72 13" xfId="3273"/>
    <cellStyle name="Header2 72 14" xfId="3211"/>
    <cellStyle name="Header2 72 15" xfId="4223"/>
    <cellStyle name="Header2 72 16" xfId="3220"/>
    <cellStyle name="Header2 72 17" xfId="4346"/>
    <cellStyle name="Header2 72 18" xfId="3233"/>
    <cellStyle name="Header2 72 19" xfId="4470"/>
    <cellStyle name="Header2 72 2" xfId="3732"/>
    <cellStyle name="Header2 72 20" xfId="3476"/>
    <cellStyle name="Header2 72 21" xfId="3858"/>
    <cellStyle name="Header2 72 22" xfId="3657"/>
    <cellStyle name="Header2 72 23" xfId="4704"/>
    <cellStyle name="Header2 72 24" xfId="2508"/>
    <cellStyle name="Header2 72 25" xfId="3671"/>
    <cellStyle name="Header2 72 26" xfId="4618"/>
    <cellStyle name="Header2 72 27" xfId="4816"/>
    <cellStyle name="Header2 72 28" xfId="4917"/>
    <cellStyle name="Header2 72 29" xfId="5016"/>
    <cellStyle name="Header2 72 3" xfId="2773"/>
    <cellStyle name="Header2 72 30" xfId="5116"/>
    <cellStyle name="Header2 72 31" xfId="5218"/>
    <cellStyle name="Header2 72 32" xfId="5318"/>
    <cellStyle name="Header2 72 33" xfId="5418"/>
    <cellStyle name="Header2 72 34" xfId="5518"/>
    <cellStyle name="Header2 72 35" xfId="5619"/>
    <cellStyle name="Header2 72 36" xfId="5720"/>
    <cellStyle name="Header2 72 37" xfId="5818"/>
    <cellStyle name="Header2 72 38" xfId="5915"/>
    <cellStyle name="Header2 72 39" xfId="7634"/>
    <cellStyle name="Header2 72 4" xfId="4093"/>
    <cellStyle name="Header2 72 40" xfId="5229"/>
    <cellStyle name="Header2 72 41" xfId="8537"/>
    <cellStyle name="Header2 72 42" xfId="6710"/>
    <cellStyle name="Header2 72 43" xfId="4697"/>
    <cellStyle name="Header2 72 44" xfId="6508"/>
    <cellStyle name="Header2 72 45" xfId="6604"/>
    <cellStyle name="Header2 72 46" xfId="7844"/>
    <cellStyle name="Header2 72 47" xfId="6799"/>
    <cellStyle name="Header2 72 48" xfId="6699"/>
    <cellStyle name="Header2 72 49" xfId="6104"/>
    <cellStyle name="Header2 72 5" xfId="4112"/>
    <cellStyle name="Header2 72 50" xfId="7091"/>
    <cellStyle name="Header2 72 51" xfId="9279"/>
    <cellStyle name="Header2 72 52" xfId="5712"/>
    <cellStyle name="Header2 72 53" xfId="10059"/>
    <cellStyle name="Header2 72 54" xfId="3595"/>
    <cellStyle name="Header2 72 55" xfId="5611"/>
    <cellStyle name="Header2 72 56" xfId="7474"/>
    <cellStyle name="Header2 72 57" xfId="8585"/>
    <cellStyle name="Header2 72 58" xfId="9448"/>
    <cellStyle name="Header2 72 59" xfId="8689"/>
    <cellStyle name="Header2 72 6" xfId="3076"/>
    <cellStyle name="Header2 72 60" xfId="6033"/>
    <cellStyle name="Header2 72 61" xfId="8486"/>
    <cellStyle name="Header2 72 62" xfId="8844"/>
    <cellStyle name="Header2 72 63" xfId="10461"/>
    <cellStyle name="Header2 72 64" xfId="7864"/>
    <cellStyle name="Header2 72 7" xfId="4292"/>
    <cellStyle name="Header2 72 8" xfId="2880"/>
    <cellStyle name="Header2 72 9" xfId="3482"/>
    <cellStyle name="Header2 73" xfId="2019"/>
    <cellStyle name="Header2 73 10" xfId="4668"/>
    <cellStyle name="Header2 73 11" xfId="2514"/>
    <cellStyle name="Header2 73 12" xfId="4174"/>
    <cellStyle name="Header2 73 13" xfId="4556"/>
    <cellStyle name="Header2 73 14" xfId="4709"/>
    <cellStyle name="Header2 73 15" xfId="2510"/>
    <cellStyle name="Header2 73 16" xfId="4674"/>
    <cellStyle name="Header2 73 17" xfId="2837"/>
    <cellStyle name="Header2 73 18" xfId="4823"/>
    <cellStyle name="Header2 73 19" xfId="4923"/>
    <cellStyle name="Header2 73 2" xfId="2762"/>
    <cellStyle name="Header2 73 20" xfId="5023"/>
    <cellStyle name="Header2 73 21" xfId="5123"/>
    <cellStyle name="Header2 73 22" xfId="5225"/>
    <cellStyle name="Header2 73 23" xfId="5325"/>
    <cellStyle name="Header2 73 24" xfId="5425"/>
    <cellStyle name="Header2 73 25" xfId="5525"/>
    <cellStyle name="Header2 73 26" xfId="5626"/>
    <cellStyle name="Header2 73 27" xfId="5727"/>
    <cellStyle name="Header2 73 28" xfId="5825"/>
    <cellStyle name="Header2 73 29" xfId="5922"/>
    <cellStyle name="Header2 73 3" xfId="4176"/>
    <cellStyle name="Header2 73 30" xfId="6022"/>
    <cellStyle name="Header2 73 31" xfId="6123"/>
    <cellStyle name="Header2 73 32" xfId="6220"/>
    <cellStyle name="Header2 73 33" xfId="6319"/>
    <cellStyle name="Header2 73 34" xfId="6417"/>
    <cellStyle name="Header2 73 35" xfId="6515"/>
    <cellStyle name="Header2 73 36" xfId="6611"/>
    <cellStyle name="Header2 73 37" xfId="6706"/>
    <cellStyle name="Header2 73 38" xfId="6806"/>
    <cellStyle name="Header2 73 39" xfId="8134"/>
    <cellStyle name="Header2 73 4" xfId="3880"/>
    <cellStyle name="Header2 73 40" xfId="8547"/>
    <cellStyle name="Header2 73 41" xfId="2909"/>
    <cellStyle name="Header2 73 42" xfId="8586"/>
    <cellStyle name="Header2 73 43" xfId="6137"/>
    <cellStyle name="Header2 73 44" xfId="8692"/>
    <cellStyle name="Header2 73 45" xfId="5357"/>
    <cellStyle name="Header2 73 46" xfId="8577"/>
    <cellStyle name="Header2 73 47" xfId="2912"/>
    <cellStyle name="Header2 73 48" xfId="8667"/>
    <cellStyle name="Header2 73 49" xfId="6329"/>
    <cellStyle name="Header2 73 5" xfId="3304"/>
    <cellStyle name="Header2 73 50" xfId="8693"/>
    <cellStyle name="Header2 73 51" xfId="9715"/>
    <cellStyle name="Header2 73 52" xfId="10069"/>
    <cellStyle name="Header2 73 53" xfId="3725"/>
    <cellStyle name="Header2 73 54" xfId="10095"/>
    <cellStyle name="Header2 73 55" xfId="7306"/>
    <cellStyle name="Header2 73 56" xfId="10160"/>
    <cellStyle name="Header2 73 57" xfId="6545"/>
    <cellStyle name="Header2 73 58" xfId="10091"/>
    <cellStyle name="Header2 73 59" xfId="3277"/>
    <cellStyle name="Header2 73 6" xfId="4253"/>
    <cellStyle name="Header2 73 60" xfId="10145"/>
    <cellStyle name="Header2 73 61" xfId="7491"/>
    <cellStyle name="Header2 73 62" xfId="10161"/>
    <cellStyle name="Header2 73 63" xfId="10776"/>
    <cellStyle name="Header2 73 64" xfId="11010"/>
    <cellStyle name="Header2 73 7" xfId="3326"/>
    <cellStyle name="Header2 73 8" xfId="4707"/>
    <cellStyle name="Header2 73 9" xfId="4059"/>
    <cellStyle name="Header2 74" xfId="1692"/>
    <cellStyle name="Header2 74 10" xfId="4101"/>
    <cellStyle name="Header2 74 11" xfId="4141"/>
    <cellStyle name="Header2 74 12" xfId="3396"/>
    <cellStyle name="Header2 74 13" xfId="3774"/>
    <cellStyle name="Header2 74 14" xfId="2338"/>
    <cellStyle name="Header2 74 15" xfId="3579"/>
    <cellStyle name="Header2 74 16" xfId="2917"/>
    <cellStyle name="Header2 74 17" xfId="4110"/>
    <cellStyle name="Header2 74 18" xfId="2990"/>
    <cellStyle name="Header2 74 19" xfId="3372"/>
    <cellStyle name="Header2 74 2" xfId="2608"/>
    <cellStyle name="Header2 74 20" xfId="4077"/>
    <cellStyle name="Header2 74 21" xfId="3308"/>
    <cellStyle name="Header2 74 22" xfId="2444"/>
    <cellStyle name="Header2 74 23" xfId="3599"/>
    <cellStyle name="Header2 74 24" xfId="2922"/>
    <cellStyle name="Header2 74 25" xfId="2622"/>
    <cellStyle name="Header2 74 26" xfId="2995"/>
    <cellStyle name="Header2 74 27" xfId="3369"/>
    <cellStyle name="Header2 74 28" xfId="3292"/>
    <cellStyle name="Header2 74 29" xfId="4252"/>
    <cellStyle name="Header2 74 3" xfId="2771"/>
    <cellStyle name="Header2 74 30" xfId="3928"/>
    <cellStyle name="Header2 74 31" xfId="3577"/>
    <cellStyle name="Header2 74 32" xfId="2904"/>
    <cellStyle name="Header2 74 33" xfId="2583"/>
    <cellStyle name="Header2 74 34" xfId="2982"/>
    <cellStyle name="Header2 74 35" xfId="3354"/>
    <cellStyle name="Header2 74 36" xfId="3841"/>
    <cellStyle name="Header2 74 37" xfId="3280"/>
    <cellStyle name="Header2 74 38" xfId="2429"/>
    <cellStyle name="Header2 74 39" xfId="7616"/>
    <cellStyle name="Header2 74 4" xfId="4092"/>
    <cellStyle name="Header2 74 40" xfId="2361"/>
    <cellStyle name="Header2 74 41" xfId="8539"/>
    <cellStyle name="Header2 74 42" xfId="3325"/>
    <cellStyle name="Header2 74 43" xfId="4029"/>
    <cellStyle name="Header2 74 44" xfId="2861"/>
    <cellStyle name="Header2 74 45" xfId="4245"/>
    <cellStyle name="Header2 74 46" xfId="7841"/>
    <cellStyle name="Header2 74 47" xfId="3605"/>
    <cellStyle name="Header2 74 48" xfId="4391"/>
    <cellStyle name="Header2 74 49" xfId="8412"/>
    <cellStyle name="Header2 74 5" xfId="3479"/>
    <cellStyle name="Header2 74 50" xfId="2999"/>
    <cellStyle name="Header2 74 51" xfId="9265"/>
    <cellStyle name="Header2 74 52" xfId="6421"/>
    <cellStyle name="Header2 74 53" xfId="10061"/>
    <cellStyle name="Header2 74 54" xfId="5510"/>
    <cellStyle name="Header2 74 55" xfId="2677"/>
    <cellStyle name="Header2 74 56" xfId="2779"/>
    <cellStyle name="Header2 74 57" xfId="8403"/>
    <cellStyle name="Header2 74 58" xfId="9445"/>
    <cellStyle name="Header2 74 59" xfId="3358"/>
    <cellStyle name="Header2 74 6" xfId="4287"/>
    <cellStyle name="Header2 74 60" xfId="3002"/>
    <cellStyle name="Header2 74 61" xfId="9959"/>
    <cellStyle name="Header2 74 62" xfId="7995"/>
    <cellStyle name="Header2 74 63" xfId="10455"/>
    <cellStyle name="Header2 74 64" xfId="8626"/>
    <cellStyle name="Header2 74 7" xfId="4310"/>
    <cellStyle name="Header2 74 8" xfId="2879"/>
    <cellStyle name="Header2 74 9" xfId="4199"/>
    <cellStyle name="Header2 75" xfId="2021"/>
    <cellStyle name="Header2 75 10" xfId="4762"/>
    <cellStyle name="Header2 75 11" xfId="4864"/>
    <cellStyle name="Header2 75 12" xfId="4963"/>
    <cellStyle name="Header2 75 13" xfId="5063"/>
    <cellStyle name="Header2 75 14" xfId="5164"/>
    <cellStyle name="Header2 75 15" xfId="5266"/>
    <cellStyle name="Header2 75 16" xfId="5365"/>
    <cellStyle name="Header2 75 17" xfId="5465"/>
    <cellStyle name="Header2 75 18" xfId="5566"/>
    <cellStyle name="Header2 75 19" xfId="5668"/>
    <cellStyle name="Header2 75 2" xfId="2760"/>
    <cellStyle name="Header2 75 20" xfId="5765"/>
    <cellStyle name="Header2 75 21" xfId="5864"/>
    <cellStyle name="Header2 75 22" xfId="5963"/>
    <cellStyle name="Header2 75 23" xfId="6063"/>
    <cellStyle name="Header2 75 24" xfId="6162"/>
    <cellStyle name="Header2 75 25" xfId="6259"/>
    <cellStyle name="Header2 75 26" xfId="6359"/>
    <cellStyle name="Header2 75 27" xfId="6458"/>
    <cellStyle name="Header2 75 28" xfId="6553"/>
    <cellStyle name="Header2 75 29" xfId="6650"/>
    <cellStyle name="Header2 75 3" xfId="4189"/>
    <cellStyle name="Header2 75 30" xfId="6746"/>
    <cellStyle name="Header2 75 31" xfId="6844"/>
    <cellStyle name="Header2 75 32" xfId="6939"/>
    <cellStyle name="Header2 75 33" xfId="7037"/>
    <cellStyle name="Header2 75 34" xfId="7137"/>
    <cellStyle name="Header2 75 35" xfId="7237"/>
    <cellStyle name="Header2 75 36" xfId="7332"/>
    <cellStyle name="Header2 75 37" xfId="7428"/>
    <cellStyle name="Header2 75 38" xfId="7518"/>
    <cellStyle name="Header2 75 39" xfId="8136"/>
    <cellStyle name="Header2 75 4" xfId="4036"/>
    <cellStyle name="Header2 75 40" xfId="8548"/>
    <cellStyle name="Header2 75 41" xfId="2910"/>
    <cellStyle name="Header2 75 42" xfId="8590"/>
    <cellStyle name="Header2 75 43" xfId="6787"/>
    <cellStyle name="Header2 75 44" xfId="8707"/>
    <cellStyle name="Header2 75 45" xfId="8795"/>
    <cellStyle name="Header2 75 46" xfId="8884"/>
    <cellStyle name="Header2 75 47" xfId="8968"/>
    <cellStyle name="Header2 75 48" xfId="9045"/>
    <cellStyle name="Header2 75 49" xfId="9131"/>
    <cellStyle name="Header2 75 5" xfId="3307"/>
    <cellStyle name="Header2 75 50" xfId="9192"/>
    <cellStyle name="Header2 75 51" xfId="9717"/>
    <cellStyle name="Header2 75 52" xfId="10070"/>
    <cellStyle name="Header2 75 53" xfId="3846"/>
    <cellStyle name="Header2 75 54" xfId="10097"/>
    <cellStyle name="Header2 75 55" xfId="7934"/>
    <cellStyle name="Header2 75 56" xfId="10168"/>
    <cellStyle name="Header2 75 57" xfId="10217"/>
    <cellStyle name="Header2 75 58" xfId="10269"/>
    <cellStyle name="Header2 75 59" xfId="10305"/>
    <cellStyle name="Header2 75 6" xfId="4262"/>
    <cellStyle name="Header2 75 60" xfId="10343"/>
    <cellStyle name="Header2 75 61" xfId="10388"/>
    <cellStyle name="Header2 75 62" xfId="10417"/>
    <cellStyle name="Header2 75 63" xfId="10778"/>
    <cellStyle name="Header2 75 64" xfId="11011"/>
    <cellStyle name="Header2 75 7" xfId="3329"/>
    <cellStyle name="Header2 75 8" xfId="4364"/>
    <cellStyle name="Header2 75 9" xfId="4628"/>
    <cellStyle name="Header2 76" xfId="1690"/>
    <cellStyle name="Header2 76 10" xfId="3689"/>
    <cellStyle name="Header2 76 11" xfId="4402"/>
    <cellStyle name="Header2 76 12" xfId="3054"/>
    <cellStyle name="Header2 76 13" xfId="4488"/>
    <cellStyle name="Header2 76 14" xfId="3029"/>
    <cellStyle name="Header2 76 15" xfId="3148"/>
    <cellStyle name="Header2 76 16" xfId="3146"/>
    <cellStyle name="Header2 76 17" xfId="2511"/>
    <cellStyle name="Header2 76 18" xfId="4146"/>
    <cellStyle name="Header2 76 19" xfId="4445"/>
    <cellStyle name="Header2 76 2" xfId="2707"/>
    <cellStyle name="Header2 76 20" xfId="3228"/>
    <cellStyle name="Header2 76 21" xfId="4648"/>
    <cellStyle name="Header2 76 22" xfId="4602"/>
    <cellStyle name="Header2 76 23" xfId="4157"/>
    <cellStyle name="Header2 76 24" xfId="2400"/>
    <cellStyle name="Header2 76 25" xfId="4662"/>
    <cellStyle name="Header2 76 26" xfId="2473"/>
    <cellStyle name="Header2 76 27" xfId="4821"/>
    <cellStyle name="Header2 76 28" xfId="4922"/>
    <cellStyle name="Header2 76 29" xfId="5021"/>
    <cellStyle name="Header2 76 3" xfId="2769"/>
    <cellStyle name="Header2 76 30" xfId="5121"/>
    <cellStyle name="Header2 76 31" xfId="5223"/>
    <cellStyle name="Header2 76 32" xfId="5323"/>
    <cellStyle name="Header2 76 33" xfId="5423"/>
    <cellStyle name="Header2 76 34" xfId="5523"/>
    <cellStyle name="Header2 76 35" xfId="5624"/>
    <cellStyle name="Header2 76 36" xfId="5725"/>
    <cellStyle name="Header2 76 37" xfId="5823"/>
    <cellStyle name="Header2 76 38" xfId="5920"/>
    <cellStyle name="Header2 76 39" xfId="7503"/>
    <cellStyle name="Header2 76 4" xfId="4032"/>
    <cellStyle name="Header2 76 40" xfId="5750"/>
    <cellStyle name="Header2 76 41" xfId="8541"/>
    <cellStyle name="Header2 76 42" xfId="2905"/>
    <cellStyle name="Header2 76 43" xfId="3809"/>
    <cellStyle name="Header2 76 44" xfId="6513"/>
    <cellStyle name="Header2 76 45" xfId="6609"/>
    <cellStyle name="Header2 76 46" xfId="7838"/>
    <cellStyle name="Header2 76 47" xfId="6804"/>
    <cellStyle name="Header2 76 48" xfId="6704"/>
    <cellStyle name="Header2 76 49" xfId="8437"/>
    <cellStyle name="Header2 76 5" xfId="2947"/>
    <cellStyle name="Header2 76 50" xfId="5449"/>
    <cellStyle name="Header2 76 51" xfId="9183"/>
    <cellStyle name="Header2 76 52" xfId="5646"/>
    <cellStyle name="Header2 76 53" xfId="10063"/>
    <cellStyle name="Header2 76 54" xfId="4072"/>
    <cellStyle name="Header2 76 55" xfId="2347"/>
    <cellStyle name="Header2 76 56" xfId="8275"/>
    <cellStyle name="Header2 76 57" xfId="7759"/>
    <cellStyle name="Header2 76 58" xfId="9442"/>
    <cellStyle name="Header2 76 59" xfId="8691"/>
    <cellStyle name="Header2 76 6" xfId="3526"/>
    <cellStyle name="Header2 76 60" xfId="6456"/>
    <cellStyle name="Header2 76 61" xfId="9977"/>
    <cellStyle name="Header2 76 62" xfId="7557"/>
    <cellStyle name="Header2 76 63" xfId="10414"/>
    <cellStyle name="Header2 76 64" xfId="6825"/>
    <cellStyle name="Header2 76 7" xfId="4324"/>
    <cellStyle name="Header2 76 8" xfId="2878"/>
    <cellStyle name="Header2 76 9" xfId="4235"/>
    <cellStyle name="Header2 77" xfId="2023"/>
    <cellStyle name="Header2 77 10" xfId="4777"/>
    <cellStyle name="Header2 77 11" xfId="4879"/>
    <cellStyle name="Header2 77 12" xfId="4978"/>
    <cellStyle name="Header2 77 13" xfId="5078"/>
    <cellStyle name="Header2 77 14" xfId="5179"/>
    <cellStyle name="Header2 77 15" xfId="5280"/>
    <cellStyle name="Header2 77 16" xfId="5380"/>
    <cellStyle name="Header2 77 17" xfId="5480"/>
    <cellStyle name="Header2 77 18" xfId="5581"/>
    <cellStyle name="Header2 77 19" xfId="5683"/>
    <cellStyle name="Header2 77 2" xfId="2758"/>
    <cellStyle name="Header2 77 20" xfId="5780"/>
    <cellStyle name="Header2 77 21" xfId="5879"/>
    <cellStyle name="Header2 77 22" xfId="5978"/>
    <cellStyle name="Header2 77 23" xfId="6078"/>
    <cellStyle name="Header2 77 24" xfId="6177"/>
    <cellStyle name="Header2 77 25" xfId="6273"/>
    <cellStyle name="Header2 77 26" xfId="6374"/>
    <cellStyle name="Header2 77 27" xfId="6472"/>
    <cellStyle name="Header2 77 28" xfId="6567"/>
    <cellStyle name="Header2 77 29" xfId="6665"/>
    <cellStyle name="Header2 77 3" xfId="3254"/>
    <cellStyle name="Header2 77 30" xfId="6761"/>
    <cellStyle name="Header2 77 31" xfId="6858"/>
    <cellStyle name="Header2 77 32" xfId="6953"/>
    <cellStyle name="Header2 77 33" xfId="7052"/>
    <cellStyle name="Header2 77 34" xfId="7152"/>
    <cellStyle name="Header2 77 35" xfId="7252"/>
    <cellStyle name="Header2 77 36" xfId="7347"/>
    <cellStyle name="Header2 77 37" xfId="7440"/>
    <cellStyle name="Header2 77 38" xfId="7533"/>
    <cellStyle name="Header2 77 39" xfId="8138"/>
    <cellStyle name="Header2 77 4" xfId="4028"/>
    <cellStyle name="Header2 77 40" xfId="8550"/>
    <cellStyle name="Header2 77 41" xfId="3845"/>
    <cellStyle name="Header2 77 42" xfId="8596"/>
    <cellStyle name="Header2 77 43" xfId="6293"/>
    <cellStyle name="Header2 77 44" xfId="8720"/>
    <cellStyle name="Header2 77 45" xfId="8810"/>
    <cellStyle name="Header2 77 46" xfId="8898"/>
    <cellStyle name="Header2 77 47" xfId="8981"/>
    <cellStyle name="Header2 77 48" xfId="9059"/>
    <cellStyle name="Header2 77 49" xfId="9140"/>
    <cellStyle name="Header2 77 5" xfId="3309"/>
    <cellStyle name="Header2 77 50" xfId="9202"/>
    <cellStyle name="Header2 77 51" xfId="9719"/>
    <cellStyle name="Header2 77 52" xfId="10072"/>
    <cellStyle name="Header2 77 53" xfId="2670"/>
    <cellStyle name="Header2 77 54" xfId="10100"/>
    <cellStyle name="Header2 77 55" xfId="7366"/>
    <cellStyle name="Header2 77 56" xfId="10176"/>
    <cellStyle name="Header2 77 57" xfId="10227"/>
    <cellStyle name="Header2 77 58" xfId="10277"/>
    <cellStyle name="Header2 77 59" xfId="10313"/>
    <cellStyle name="Header2 77 6" xfId="4279"/>
    <cellStyle name="Header2 77 60" xfId="10352"/>
    <cellStyle name="Header2 77 61" xfId="10392"/>
    <cellStyle name="Header2 77 62" xfId="10422"/>
    <cellStyle name="Header2 77 63" xfId="10780"/>
    <cellStyle name="Header2 77 64" xfId="11012"/>
    <cellStyle name="Header2 77 7" xfId="2696"/>
    <cellStyle name="Header2 77 8" xfId="4134"/>
    <cellStyle name="Header2 77 9" xfId="3500"/>
    <cellStyle name="Header2 78" xfId="1688"/>
    <cellStyle name="Header2 78 10" xfId="2554"/>
    <cellStyle name="Header2 78 11" xfId="3777"/>
    <cellStyle name="Header2 78 12" xfId="2495"/>
    <cellStyle name="Header2 78 13" xfId="4523"/>
    <cellStyle name="Header2 78 14" xfId="2968"/>
    <cellStyle name="Header2 78 15" xfId="3289"/>
    <cellStyle name="Header2 78 16" xfId="3535"/>
    <cellStyle name="Header2 78 17" xfId="3996"/>
    <cellStyle name="Header2 78 18" xfId="2955"/>
    <cellStyle name="Header2 78 19" xfId="3302"/>
    <cellStyle name="Header2 78 2" xfId="3881"/>
    <cellStyle name="Header2 78 20" xfId="3079"/>
    <cellStyle name="Header2 78 21" xfId="2357"/>
    <cellStyle name="Header2 78 22" xfId="2365"/>
    <cellStyle name="Header2 78 23" xfId="3181"/>
    <cellStyle name="Header2 78 24" xfId="4395"/>
    <cellStyle name="Header2 78 25" xfId="3853"/>
    <cellStyle name="Header2 78 26" xfId="4492"/>
    <cellStyle name="Header2 78 27" xfId="3244"/>
    <cellStyle name="Header2 78 28" xfId="4687"/>
    <cellStyle name="Header2 78 29" xfId="3468"/>
    <cellStyle name="Header2 78 3" xfId="2767"/>
    <cellStyle name="Header2 78 30" xfId="4313"/>
    <cellStyle name="Header2 78 31" xfId="3102"/>
    <cellStyle name="Header2 78 32" xfId="4781"/>
    <cellStyle name="Header2 78 33" xfId="4883"/>
    <cellStyle name="Header2 78 34" xfId="4982"/>
    <cellStyle name="Header2 78 35" xfId="5082"/>
    <cellStyle name="Header2 78 36" xfId="5183"/>
    <cellStyle name="Header2 78 37" xfId="5284"/>
    <cellStyle name="Header2 78 38" xfId="5384"/>
    <cellStyle name="Header2 78 39" xfId="7462"/>
    <cellStyle name="Header2 78 4" xfId="3830"/>
    <cellStyle name="Header2 78 40" xfId="2628"/>
    <cellStyle name="Header2 78 41" xfId="8543"/>
    <cellStyle name="Header2 78 42" xfId="2566"/>
    <cellStyle name="Header2 78 43" xfId="2941"/>
    <cellStyle name="Header2 78 44" xfId="5982"/>
    <cellStyle name="Header2 78 45" xfId="7341"/>
    <cellStyle name="Header2 78 46" xfId="7994"/>
    <cellStyle name="Header2 78 47" xfId="6277"/>
    <cellStyle name="Header2 78 48" xfId="6181"/>
    <cellStyle name="Header2 78 49" xfId="8438"/>
    <cellStyle name="Header2 78 5" xfId="2945"/>
    <cellStyle name="Header2 78 50" xfId="5752"/>
    <cellStyle name="Header2 78 51" xfId="9154"/>
    <cellStyle name="Header2 78 52" xfId="6924"/>
    <cellStyle name="Header2 78 53" xfId="10065"/>
    <cellStyle name="Header2 78 54" xfId="2672"/>
    <cellStyle name="Header2 78 55" xfId="4222"/>
    <cellStyle name="Header2 78 56" xfId="5582"/>
    <cellStyle name="Header2 78 57" xfId="9054"/>
    <cellStyle name="Header2 78 58" xfId="9578"/>
    <cellStyle name="Header2 78 59" xfId="7443"/>
    <cellStyle name="Header2 78 6" xfId="3523"/>
    <cellStyle name="Header2 78 60" xfId="7273"/>
    <cellStyle name="Header2 78 61" xfId="9978"/>
    <cellStyle name="Header2 78 62" xfId="8185"/>
    <cellStyle name="Header2 78 63" xfId="10399"/>
    <cellStyle name="Header2 78 64" xfId="7627"/>
    <cellStyle name="Header2 78 7" xfId="4088"/>
    <cellStyle name="Header2 78 8" xfId="2877"/>
    <cellStyle name="Header2 78 9" xfId="4283"/>
    <cellStyle name="Header2 79" xfId="2025"/>
    <cellStyle name="Header2 79 10" xfId="4411"/>
    <cellStyle name="Header2 79 11" xfId="3465"/>
    <cellStyle name="Header2 79 12" xfId="4509"/>
    <cellStyle name="Header2 79 13" xfId="3752"/>
    <cellStyle name="Header2 79 14" xfId="4315"/>
    <cellStyle name="Header2 79 15" xfId="2689"/>
    <cellStyle name="Header2 79 16" xfId="4659"/>
    <cellStyle name="Header2 79 17" xfId="2646"/>
    <cellStyle name="Header2 79 18" xfId="4820"/>
    <cellStyle name="Header2 79 19" xfId="4921"/>
    <cellStyle name="Header2 79 2" xfId="2756"/>
    <cellStyle name="Header2 79 20" xfId="5020"/>
    <cellStyle name="Header2 79 21" xfId="5120"/>
    <cellStyle name="Header2 79 22" xfId="5222"/>
    <cellStyle name="Header2 79 23" xfId="5322"/>
    <cellStyle name="Header2 79 24" xfId="5422"/>
    <cellStyle name="Header2 79 25" xfId="5522"/>
    <cellStyle name="Header2 79 26" xfId="5623"/>
    <cellStyle name="Header2 79 27" xfId="5724"/>
    <cellStyle name="Header2 79 28" xfId="5822"/>
    <cellStyle name="Header2 79 29" xfId="5919"/>
    <cellStyle name="Header2 79 3" xfId="3756"/>
    <cellStyle name="Header2 79 30" xfId="6019"/>
    <cellStyle name="Header2 79 31" xfId="6120"/>
    <cellStyle name="Header2 79 32" xfId="6218"/>
    <cellStyle name="Header2 79 33" xfId="6316"/>
    <cellStyle name="Header2 79 34" xfId="6414"/>
    <cellStyle name="Header2 79 35" xfId="6512"/>
    <cellStyle name="Header2 79 36" xfId="6608"/>
    <cellStyle name="Header2 79 37" xfId="6703"/>
    <cellStyle name="Header2 79 38" xfId="6803"/>
    <cellStyle name="Header2 79 39" xfId="8140"/>
    <cellStyle name="Header2 79 4" xfId="3898"/>
    <cellStyle name="Header2 79 40" xfId="8552"/>
    <cellStyle name="Header2 79 41" xfId="2582"/>
    <cellStyle name="Header2 79 42" xfId="8602"/>
    <cellStyle name="Header2 79 43" xfId="5921"/>
    <cellStyle name="Header2 79 44" xfId="8574"/>
    <cellStyle name="Header2 79 45" xfId="4015"/>
    <cellStyle name="Header2 79 46" xfId="8567"/>
    <cellStyle name="Header2 79 47" xfId="2898"/>
    <cellStyle name="Header2 79 48" xfId="8636"/>
    <cellStyle name="Header2 79 49" xfId="7166"/>
    <cellStyle name="Header2 79 5" xfId="2854"/>
    <cellStyle name="Header2 79 50" xfId="8612"/>
    <cellStyle name="Header2 79 51" xfId="9721"/>
    <cellStyle name="Header2 79 52" xfId="10073"/>
    <cellStyle name="Header2 79 53" xfId="2674"/>
    <cellStyle name="Header2 79 54" xfId="10103"/>
    <cellStyle name="Header2 79 55" xfId="8377"/>
    <cellStyle name="Header2 79 56" xfId="10090"/>
    <cellStyle name="Header2 79 57" xfId="3281"/>
    <cellStyle name="Header2 79 58" xfId="10085"/>
    <cellStyle name="Header2 79 59" xfId="3532"/>
    <cellStyle name="Header2 79 6" xfId="3266"/>
    <cellStyle name="Header2 79 60" xfId="10124"/>
    <cellStyle name="Header2 79 61" xfId="8910"/>
    <cellStyle name="Header2 79 62" xfId="10109"/>
    <cellStyle name="Header2 79 63" xfId="10782"/>
    <cellStyle name="Header2 79 64" xfId="11013"/>
    <cellStyle name="Header2 79 7" xfId="4041"/>
    <cellStyle name="Header2 79 8" xfId="4314"/>
    <cellStyle name="Header2 79 9" xfId="4021"/>
    <cellStyle name="Header2 8" xfId="1775"/>
    <cellStyle name="Header2 8 10" xfId="4728"/>
    <cellStyle name="Header2 8 11" xfId="2475"/>
    <cellStyle name="Header2 8 12" xfId="4682"/>
    <cellStyle name="Header2 8 13" xfId="2486"/>
    <cellStyle name="Header2 8 14" xfId="4825"/>
    <cellStyle name="Header2 8 15" xfId="4925"/>
    <cellStyle name="Header2 8 16" xfId="5025"/>
    <cellStyle name="Header2 8 17" xfId="5125"/>
    <cellStyle name="Header2 8 18" xfId="5227"/>
    <cellStyle name="Header2 8 19" xfId="5327"/>
    <cellStyle name="Header2 8 2" xfId="3857"/>
    <cellStyle name="Header2 8 20" xfId="5427"/>
    <cellStyle name="Header2 8 21" xfId="5527"/>
    <cellStyle name="Header2 8 22" xfId="5628"/>
    <cellStyle name="Header2 8 23" xfId="5729"/>
    <cellStyle name="Header2 8 24" xfId="5827"/>
    <cellStyle name="Header2 8 25" xfId="5924"/>
    <cellStyle name="Header2 8 26" xfId="6024"/>
    <cellStyle name="Header2 8 27" xfId="6125"/>
    <cellStyle name="Header2 8 28" xfId="6222"/>
    <cellStyle name="Header2 8 29" xfId="6321"/>
    <cellStyle name="Header2 8 3" xfId="3447"/>
    <cellStyle name="Header2 8 30" xfId="6419"/>
    <cellStyle name="Header2 8 31" xfId="6517"/>
    <cellStyle name="Header2 8 32" xfId="6613"/>
    <cellStyle name="Header2 8 33" xfId="6708"/>
    <cellStyle name="Header2 8 34" xfId="6808"/>
    <cellStyle name="Header2 8 35" xfId="6903"/>
    <cellStyle name="Header2 8 36" xfId="7000"/>
    <cellStyle name="Header2 8 37" xfId="7100"/>
    <cellStyle name="Header2 8 38" xfId="7197"/>
    <cellStyle name="Header2 8 39" xfId="7244"/>
    <cellStyle name="Header2 8 4" xfId="3062"/>
    <cellStyle name="Header2 8 40" xfId="6228"/>
    <cellStyle name="Header2 8 41" xfId="7483"/>
    <cellStyle name="Header2 8 42" xfId="7591"/>
    <cellStyle name="Header2 8 43" xfId="8278"/>
    <cellStyle name="Header2 8 44" xfId="7763"/>
    <cellStyle name="Header2 8 45" xfId="7477"/>
    <cellStyle name="Header2 8 46" xfId="8694"/>
    <cellStyle name="Header2 8 47" xfId="6076"/>
    <cellStyle name="Header2 8 48" xfId="8761"/>
    <cellStyle name="Header2 8 49" xfId="8853"/>
    <cellStyle name="Header2 8 5" xfId="3461"/>
    <cellStyle name="Header2 8 50" xfId="8933"/>
    <cellStyle name="Header2 8 51" xfId="8975"/>
    <cellStyle name="Header2 8 52" xfId="7284"/>
    <cellStyle name="Header2 8 53" xfId="9170"/>
    <cellStyle name="Header2 8 54" xfId="9250"/>
    <cellStyle name="Header2 8 55" xfId="9845"/>
    <cellStyle name="Header2 8 56" xfId="9376"/>
    <cellStyle name="Header2 8 57" xfId="9165"/>
    <cellStyle name="Header2 8 58" xfId="10162"/>
    <cellStyle name="Header2 8 59" xfId="7250"/>
    <cellStyle name="Header2 8 6" xfId="3769"/>
    <cellStyle name="Header2 8 60" xfId="10202"/>
    <cellStyle name="Header2 8 61" xfId="10256"/>
    <cellStyle name="Header2 8 62" xfId="10293"/>
    <cellStyle name="Header2 8 63" xfId="10310"/>
    <cellStyle name="Header2 8 64" xfId="9006"/>
    <cellStyle name="Header2 8 7" xfId="2362"/>
    <cellStyle name="Header2 8 8" xfId="4188"/>
    <cellStyle name="Header2 8 9" xfId="2723"/>
    <cellStyle name="Header2 80" xfId="1686"/>
    <cellStyle name="Header2 80 10" xfId="3699"/>
    <cellStyle name="Header2 80 11" xfId="2643"/>
    <cellStyle name="Header2 80 12" xfId="3015"/>
    <cellStyle name="Header2 80 13" xfId="2813"/>
    <cellStyle name="Header2 80 14" xfId="3303"/>
    <cellStyle name="Header2 80 15" xfId="3975"/>
    <cellStyle name="Header2 80 16" xfId="3540"/>
    <cellStyle name="Header2 80 17" xfId="3139"/>
    <cellStyle name="Header2 80 18" xfId="3680"/>
    <cellStyle name="Header2 80 19" xfId="3932"/>
    <cellStyle name="Header2 80 2" xfId="4045"/>
    <cellStyle name="Header2 80 20" xfId="3044"/>
    <cellStyle name="Header2 80 21" xfId="2409"/>
    <cellStyle name="Header2 80 22" xfId="3442"/>
    <cellStyle name="Header2 80 23" xfId="3206"/>
    <cellStyle name="Header2 80 24" xfId="3956"/>
    <cellStyle name="Header2 80 25" xfId="3224"/>
    <cellStyle name="Header2 80 26" xfId="3970"/>
    <cellStyle name="Header2 80 27" xfId="2366"/>
    <cellStyle name="Header2 80 28" xfId="2519"/>
    <cellStyle name="Header2 80 29" xfId="2743"/>
    <cellStyle name="Header2 80 3" xfId="2614"/>
    <cellStyle name="Header2 80 30" xfId="4803"/>
    <cellStyle name="Header2 80 31" xfId="4905"/>
    <cellStyle name="Header2 80 32" xfId="5004"/>
    <cellStyle name="Header2 80 33" xfId="5104"/>
    <cellStyle name="Header2 80 34" xfId="5205"/>
    <cellStyle name="Header2 80 35" xfId="5306"/>
    <cellStyle name="Header2 80 36" xfId="5406"/>
    <cellStyle name="Header2 80 37" xfId="5506"/>
    <cellStyle name="Header2 80 38" xfId="5606"/>
    <cellStyle name="Header2 80 39" xfId="7429"/>
    <cellStyle name="Header2 80 4" xfId="3720"/>
    <cellStyle name="Header2 80 40" xfId="4713"/>
    <cellStyle name="Header2 80 41" xfId="5245"/>
    <cellStyle name="Header2 80 42" xfId="3899"/>
    <cellStyle name="Header2 80 43" xfId="8525"/>
    <cellStyle name="Header2 80 44" xfId="7067"/>
    <cellStyle name="Header2 80 45" xfId="6445"/>
    <cellStyle name="Header2 80 46" xfId="6399"/>
    <cellStyle name="Header2 80 47" xfId="6496"/>
    <cellStyle name="Header2 80 48" xfId="8007"/>
    <cellStyle name="Header2 80 49" xfId="6691"/>
    <cellStyle name="Header2 80 5" xfId="4129"/>
    <cellStyle name="Header2 80 50" xfId="6593"/>
    <cellStyle name="Header2 80 51" xfId="9132"/>
    <cellStyle name="Header2 80 52" xfId="5630"/>
    <cellStyle name="Header2 80 53" xfId="8507"/>
    <cellStyle name="Header2 80 54" xfId="6531"/>
    <cellStyle name="Header2 80 55" xfId="10047"/>
    <cellStyle name="Header2 80 56" xfId="8823"/>
    <cellStyle name="Header2 80 57" xfId="7669"/>
    <cellStyle name="Header2 80 58" xfId="6428"/>
    <cellStyle name="Header2 80 59" xfId="7652"/>
    <cellStyle name="Header2 80 6" xfId="3188"/>
    <cellStyle name="Header2 80 60" xfId="9588"/>
    <cellStyle name="Header2 80 61" xfId="8333"/>
    <cellStyle name="Header2 80 62" xfId="7748"/>
    <cellStyle name="Header2 80 63" xfId="10389"/>
    <cellStyle name="Header2 80 64" xfId="5687"/>
    <cellStyle name="Header2 80 7" xfId="3052"/>
    <cellStyle name="Header2 80 8" xfId="3753"/>
    <cellStyle name="Header2 80 9" xfId="3563"/>
    <cellStyle name="Header2 81" xfId="2027"/>
    <cellStyle name="Header2 81 10" xfId="4733"/>
    <cellStyle name="Header2 81 11" xfId="4610"/>
    <cellStyle name="Header2 81 12" xfId="4732"/>
    <cellStyle name="Header2 81 13" xfId="2452"/>
    <cellStyle name="Header2 81 14" xfId="4839"/>
    <cellStyle name="Header2 81 15" xfId="4938"/>
    <cellStyle name="Header2 81 16" xfId="5038"/>
    <cellStyle name="Header2 81 17" xfId="5139"/>
    <cellStyle name="Header2 81 18" xfId="5241"/>
    <cellStyle name="Header2 81 19" xfId="5340"/>
    <cellStyle name="Header2 81 2" xfId="2754"/>
    <cellStyle name="Header2 81 20" xfId="5440"/>
    <cellStyle name="Header2 81 21" xfId="5541"/>
    <cellStyle name="Header2 81 22" xfId="5642"/>
    <cellStyle name="Header2 81 23" xfId="5741"/>
    <cellStyle name="Header2 81 24" xfId="5839"/>
    <cellStyle name="Header2 81 25" xfId="5937"/>
    <cellStyle name="Header2 81 26" xfId="6038"/>
    <cellStyle name="Header2 81 27" xfId="6138"/>
    <cellStyle name="Header2 81 28" xfId="6235"/>
    <cellStyle name="Header2 81 29" xfId="6334"/>
    <cellStyle name="Header2 81 3" xfId="4226"/>
    <cellStyle name="Header2 81 30" xfId="6433"/>
    <cellStyle name="Header2 81 31" xfId="6528"/>
    <cellStyle name="Header2 81 32" xfId="6626"/>
    <cellStyle name="Header2 81 33" xfId="6722"/>
    <cellStyle name="Header2 81 34" xfId="6821"/>
    <cellStyle name="Header2 81 35" xfId="6915"/>
    <cellStyle name="Header2 81 36" xfId="7013"/>
    <cellStyle name="Header2 81 37" xfId="7113"/>
    <cellStyle name="Header2 81 38" xfId="7211"/>
    <cellStyle name="Header2 81 39" xfId="8142"/>
    <cellStyle name="Header2 81 4" xfId="3844"/>
    <cellStyle name="Header2 81 40" xfId="8554"/>
    <cellStyle name="Header2 81 41" xfId="4437"/>
    <cellStyle name="Header2 81 42" xfId="8565"/>
    <cellStyle name="Header2 81 43" xfId="3826"/>
    <cellStyle name="Header2 81 44" xfId="7777"/>
    <cellStyle name="Header2 81 45" xfId="7685"/>
    <cellStyle name="Header2 81 46" xfId="7968"/>
    <cellStyle name="Header2 81 47" xfId="7871"/>
    <cellStyle name="Header2 81 48" xfId="8774"/>
    <cellStyle name="Header2 81 49" xfId="8865"/>
    <cellStyle name="Header2 81 5" xfId="4037"/>
    <cellStyle name="Header2 81 50" xfId="8946"/>
    <cellStyle name="Header2 81 51" xfId="9723"/>
    <cellStyle name="Header2 81 52" xfId="10075"/>
    <cellStyle name="Header2 81 53" xfId="2669"/>
    <cellStyle name="Header2 81 54" xfId="10084"/>
    <cellStyle name="Header2 81 55" xfId="3838"/>
    <cellStyle name="Header2 81 56" xfId="9387"/>
    <cellStyle name="Header2 81 57" xfId="9316"/>
    <cellStyle name="Header2 81 58" xfId="9561"/>
    <cellStyle name="Header2 81 59" xfId="9472"/>
    <cellStyle name="Header2 81 6" xfId="4300"/>
    <cellStyle name="Header2 81 60" xfId="10207"/>
    <cellStyle name="Header2 81 61" xfId="10260"/>
    <cellStyle name="Header2 81 62" xfId="10297"/>
    <cellStyle name="Header2 81 63" xfId="10784"/>
    <cellStyle name="Header2 81 64" xfId="11014"/>
    <cellStyle name="Header2 81 7" xfId="2691"/>
    <cellStyle name="Header2 81 8" xfId="4473"/>
    <cellStyle name="Header2 81 9" xfId="2648"/>
    <cellStyle name="Header2 82" xfId="1684"/>
    <cellStyle name="Header2 82 10" xfId="2542"/>
    <cellStyle name="Header2 82 11" xfId="3888"/>
    <cellStyle name="Header2 82 12" xfId="3016"/>
    <cellStyle name="Header2 82 13" xfId="3673"/>
    <cellStyle name="Header2 82 14" xfId="2675"/>
    <cellStyle name="Header2 82 15" xfId="3948"/>
    <cellStyle name="Header2 82 16" xfId="2553"/>
    <cellStyle name="Header2 82 17" xfId="3276"/>
    <cellStyle name="Header2 82 18" xfId="3134"/>
    <cellStyle name="Header2 82 19" xfId="2488"/>
    <cellStyle name="Header2 82 2" xfId="3872"/>
    <cellStyle name="Header2 82 20" xfId="4193"/>
    <cellStyle name="Header2 82 21" xfId="3223"/>
    <cellStyle name="Header2 82 22" xfId="4216"/>
    <cellStyle name="Header2 82 23" xfId="3236"/>
    <cellStyle name="Header2 82 24" xfId="4343"/>
    <cellStyle name="Header2 82 25" xfId="4353"/>
    <cellStyle name="Header2 82 26" xfId="2562"/>
    <cellStyle name="Header2 82 27" xfId="3917"/>
    <cellStyle name="Header2 82 28" xfId="4429"/>
    <cellStyle name="Header2 82 29" xfId="4632"/>
    <cellStyle name="Header2 82 3" xfId="2611"/>
    <cellStyle name="Header2 82 30" xfId="4528"/>
    <cellStyle name="Header2 82 31" xfId="4381"/>
    <cellStyle name="Header2 82 32" xfId="4423"/>
    <cellStyle name="Header2 82 33" xfId="4753"/>
    <cellStyle name="Header2 82 34" xfId="4857"/>
    <cellStyle name="Header2 82 35" xfId="4956"/>
    <cellStyle name="Header2 82 36" xfId="5056"/>
    <cellStyle name="Header2 82 37" xfId="5157"/>
    <cellStyle name="Header2 82 38" xfId="5259"/>
    <cellStyle name="Header2 82 39" xfId="7283"/>
    <cellStyle name="Header2 82 4" xfId="3722"/>
    <cellStyle name="Header2 82 40" xfId="2654"/>
    <cellStyle name="Header2 82 41" xfId="4053"/>
    <cellStyle name="Header2 82 42" xfId="6133"/>
    <cellStyle name="Header2 82 43" xfId="8527"/>
    <cellStyle name="Header2 82 44" xfId="6346"/>
    <cellStyle name="Header2 82 45" xfId="7179"/>
    <cellStyle name="Header2 82 46" xfId="6056"/>
    <cellStyle name="Header2 82 47" xfId="6155"/>
    <cellStyle name="Header2 82 48" xfId="8008"/>
    <cellStyle name="Header2 82 49" xfId="6352"/>
    <cellStyle name="Header2 82 5" xfId="3421"/>
    <cellStyle name="Header2 82 50" xfId="6253"/>
    <cellStyle name="Header2 82 51" xfId="9005"/>
    <cellStyle name="Header2 82 52" xfId="4230"/>
    <cellStyle name="Header2 82 53" xfId="3141"/>
    <cellStyle name="Header2 82 54" xfId="7303"/>
    <cellStyle name="Header2 82 55" xfId="10049"/>
    <cellStyle name="Header2 82 56" xfId="7320"/>
    <cellStyle name="Header2 82 57" xfId="8919"/>
    <cellStyle name="Header2 82 58" xfId="7230"/>
    <cellStyle name="Header2 82 59" xfId="8163"/>
    <cellStyle name="Header2 82 6" xfId="2858"/>
    <cellStyle name="Header2 82 60" xfId="9589"/>
    <cellStyle name="Header2 82 61" xfId="7326"/>
    <cellStyle name="Header2 82 62" xfId="7421"/>
    <cellStyle name="Header2 82 63" xfId="10326"/>
    <cellStyle name="Header2 82 64" xfId="8413"/>
    <cellStyle name="Header2 82 7" xfId="3288"/>
    <cellStyle name="Header2 82 8" xfId="3933"/>
    <cellStyle name="Header2 82 9" xfId="3562"/>
    <cellStyle name="Header2 83" xfId="2029"/>
    <cellStyle name="Header2 83 10" xfId="4818"/>
    <cellStyle name="Header2 83 11" xfId="4919"/>
    <cellStyle name="Header2 83 12" xfId="5018"/>
    <cellStyle name="Header2 83 13" xfId="5118"/>
    <cellStyle name="Header2 83 14" xfId="5220"/>
    <cellStyle name="Header2 83 15" xfId="5320"/>
    <cellStyle name="Header2 83 16" xfId="5420"/>
    <cellStyle name="Header2 83 17" xfId="5520"/>
    <cellStyle name="Header2 83 18" xfId="5621"/>
    <cellStyle name="Header2 83 19" xfId="5722"/>
    <cellStyle name="Header2 83 2" xfId="2752"/>
    <cellStyle name="Header2 83 20" xfId="5820"/>
    <cellStyle name="Header2 83 21" xfId="5917"/>
    <cellStyle name="Header2 83 22" xfId="6017"/>
    <cellStyle name="Header2 83 23" xfId="6118"/>
    <cellStyle name="Header2 83 24" xfId="6216"/>
    <cellStyle name="Header2 83 25" xfId="6314"/>
    <cellStyle name="Header2 83 26" xfId="6412"/>
    <cellStyle name="Header2 83 27" xfId="6510"/>
    <cellStyle name="Header2 83 28" xfId="6606"/>
    <cellStyle name="Header2 83 29" xfId="6701"/>
    <cellStyle name="Header2 83 3" xfId="4241"/>
    <cellStyle name="Header2 83 30" xfId="6801"/>
    <cellStyle name="Header2 83 31" xfId="6897"/>
    <cellStyle name="Header2 83 32" xfId="6993"/>
    <cellStyle name="Header2 83 33" xfId="7093"/>
    <cellStyle name="Header2 83 34" xfId="7190"/>
    <cellStyle name="Header2 83 35" xfId="7289"/>
    <cellStyle name="Header2 83 36" xfId="7388"/>
    <cellStyle name="Header2 83 37" xfId="7476"/>
    <cellStyle name="Header2 83 38" xfId="7570"/>
    <cellStyle name="Header2 83 39" xfId="8144"/>
    <cellStyle name="Header2 83 4" xfId="3902"/>
    <cellStyle name="Header2 83 40" xfId="8556"/>
    <cellStyle name="Header2 83 41" xfId="5109"/>
    <cellStyle name="Header2 83 42" xfId="8611"/>
    <cellStyle name="Header2 83 43" xfId="6148"/>
    <cellStyle name="Header2 83 44" xfId="8754"/>
    <cellStyle name="Header2 83 45" xfId="8846"/>
    <cellStyle name="Header2 83 46" xfId="8927"/>
    <cellStyle name="Header2 83 47" xfId="9011"/>
    <cellStyle name="Header2 83 48" xfId="9096"/>
    <cellStyle name="Header2 83 49" xfId="9164"/>
    <cellStyle name="Header2 83 5" xfId="2852"/>
    <cellStyle name="Header2 83 50" xfId="9231"/>
    <cellStyle name="Header2 83 51" xfId="9725"/>
    <cellStyle name="Header2 83 52" xfId="10077"/>
    <cellStyle name="Header2 83 53" xfId="6304"/>
    <cellStyle name="Header2 83 54" xfId="10108"/>
    <cellStyle name="Header2 83 55" xfId="6907"/>
    <cellStyle name="Header2 83 56" xfId="10198"/>
    <cellStyle name="Header2 83 57" xfId="10251"/>
    <cellStyle name="Header2 83 58" xfId="10289"/>
    <cellStyle name="Header2 83 59" xfId="10328"/>
    <cellStyle name="Header2 83 6" xfId="3268"/>
    <cellStyle name="Header2 83 60" xfId="10376"/>
    <cellStyle name="Header2 83 61" xfId="10403"/>
    <cellStyle name="Header2 83 62" xfId="10436"/>
    <cellStyle name="Header2 83 63" xfId="10786"/>
    <cellStyle name="Header2 83 64" xfId="11015"/>
    <cellStyle name="Header2 83 7" xfId="4046"/>
    <cellStyle name="Header2 83 8" xfId="4378"/>
    <cellStyle name="Header2 83 9" xfId="4627"/>
    <cellStyle name="Header2 84" xfId="1682"/>
    <cellStyle name="Header2 84 10" xfId="3702"/>
    <cellStyle name="Header2 84 11" xfId="2657"/>
    <cellStyle name="Header2 84 12" xfId="3017"/>
    <cellStyle name="Header2 84 13" xfId="2816"/>
    <cellStyle name="Header2 84 14" xfId="2658"/>
    <cellStyle name="Header2 84 15" xfId="3976"/>
    <cellStyle name="Header2 84 16" xfId="3215"/>
    <cellStyle name="Header2 84 17" xfId="4254"/>
    <cellStyle name="Header2 84 18" xfId="3874"/>
    <cellStyle name="Header2 84 19" xfId="4388"/>
    <cellStyle name="Header2 84 2" xfId="4058"/>
    <cellStyle name="Header2 84 20" xfId="4068"/>
    <cellStyle name="Header2 84 21" xfId="4485"/>
    <cellStyle name="Header2 84 22" xfId="3123"/>
    <cellStyle name="Header2 84 23" xfId="4288"/>
    <cellStyle name="Header2 84 24" xfId="2704"/>
    <cellStyle name="Header2 84 25" xfId="4526"/>
    <cellStyle name="Header2 84 26" xfId="3121"/>
    <cellStyle name="Header2 84 27" xfId="4774"/>
    <cellStyle name="Header2 84 28" xfId="4876"/>
    <cellStyle name="Header2 84 29" xfId="4975"/>
    <cellStyle name="Header2 84 3" xfId="3652"/>
    <cellStyle name="Header2 84 30" xfId="5075"/>
    <cellStyle name="Header2 84 31" xfId="5176"/>
    <cellStyle name="Header2 84 32" xfId="5277"/>
    <cellStyle name="Header2 84 33" xfId="5377"/>
    <cellStyle name="Header2 84 34" xfId="5477"/>
    <cellStyle name="Header2 84 35" xfId="5578"/>
    <cellStyle name="Header2 84 36" xfId="5680"/>
    <cellStyle name="Header2 84 37" xfId="5777"/>
    <cellStyle name="Header2 84 38" xfId="5876"/>
    <cellStyle name="Header2 84 39" xfId="6851"/>
    <cellStyle name="Header2 84 4" xfId="3545"/>
    <cellStyle name="Header2 84 40" xfId="2574"/>
    <cellStyle name="Header2 84 41" xfId="4438"/>
    <cellStyle name="Header2 84 42" xfId="5033"/>
    <cellStyle name="Header2 84 43" xfId="8529"/>
    <cellStyle name="Header2 84 44" xfId="7082"/>
    <cellStyle name="Header2 84 45" xfId="6592"/>
    <cellStyle name="Header2 84 46" xfId="6662"/>
    <cellStyle name="Header2 84 47" xfId="6758"/>
    <cellStyle name="Header2 84 48" xfId="8009"/>
    <cellStyle name="Header2 84 49" xfId="6950"/>
    <cellStyle name="Header2 84 5" xfId="3460"/>
    <cellStyle name="Header2 84 50" xfId="6856"/>
    <cellStyle name="Header2 84 51" xfId="6294"/>
    <cellStyle name="Header2 84 52" xfId="3497"/>
    <cellStyle name="Header2 84 53" xfId="4808"/>
    <cellStyle name="Header2 84 54" xfId="2929"/>
    <cellStyle name="Header2 84 55" xfId="10051"/>
    <cellStyle name="Header2 84 56" xfId="8836"/>
    <cellStyle name="Header2 84 57" xfId="8665"/>
    <cellStyle name="Header2 84 58" xfId="7624"/>
    <cellStyle name="Header2 84 59" xfId="8595"/>
    <cellStyle name="Header2 84 6" xfId="3731"/>
    <cellStyle name="Header2 84 60" xfId="9590"/>
    <cellStyle name="Header2 84 61" xfId="8717"/>
    <cellStyle name="Header2 84 62" xfId="6775"/>
    <cellStyle name="Header2 84 63" xfId="7459"/>
    <cellStyle name="Header2 84 64" xfId="8417"/>
    <cellStyle name="Header2 84 7" xfId="3291"/>
    <cellStyle name="Header2 84 8" xfId="3547"/>
    <cellStyle name="Header2 84 9" xfId="3561"/>
    <cellStyle name="Header2 85" xfId="2031"/>
    <cellStyle name="Header2 85 10" xfId="4828"/>
    <cellStyle name="Header2 85 11" xfId="4927"/>
    <cellStyle name="Header2 85 12" xfId="5027"/>
    <cellStyle name="Header2 85 13" xfId="5128"/>
    <cellStyle name="Header2 85 14" xfId="5230"/>
    <cellStyle name="Header2 85 15" xfId="5329"/>
    <cellStyle name="Header2 85 16" xfId="5429"/>
    <cellStyle name="Header2 85 17" xfId="5530"/>
    <cellStyle name="Header2 85 18" xfId="5631"/>
    <cellStyle name="Header2 85 19" xfId="5731"/>
    <cellStyle name="Header2 85 2" xfId="3836"/>
    <cellStyle name="Header2 85 20" xfId="5829"/>
    <cellStyle name="Header2 85 21" xfId="5927"/>
    <cellStyle name="Header2 85 22" xfId="6027"/>
    <cellStyle name="Header2 85 23" xfId="6127"/>
    <cellStyle name="Header2 85 24" xfId="6224"/>
    <cellStyle name="Header2 85 25" xfId="6323"/>
    <cellStyle name="Header2 85 26" xfId="6422"/>
    <cellStyle name="Header2 85 27" xfId="6519"/>
    <cellStyle name="Header2 85 28" xfId="6615"/>
    <cellStyle name="Header2 85 29" xfId="6711"/>
    <cellStyle name="Header2 85 3" xfId="4257"/>
    <cellStyle name="Header2 85 30" xfId="6811"/>
    <cellStyle name="Header2 85 31" xfId="6905"/>
    <cellStyle name="Header2 85 32" xfId="7003"/>
    <cellStyle name="Header2 85 33" xfId="7103"/>
    <cellStyle name="Header2 85 34" xfId="7200"/>
    <cellStyle name="Header2 85 35" xfId="7297"/>
    <cellStyle name="Header2 85 36" xfId="7395"/>
    <cellStyle name="Header2 85 37" xfId="7486"/>
    <cellStyle name="Header2 85 38" xfId="7580"/>
    <cellStyle name="Header2 85 39" xfId="8146"/>
    <cellStyle name="Header2 85 4" xfId="3905"/>
    <cellStyle name="Header2 85 40" xfId="8558"/>
    <cellStyle name="Header2 85 41" xfId="4078"/>
    <cellStyle name="Header2 85 42" xfId="8617"/>
    <cellStyle name="Header2 85 43" xfId="7134"/>
    <cellStyle name="Header2 85 44" xfId="8764"/>
    <cellStyle name="Header2 85 45" xfId="8855"/>
    <cellStyle name="Header2 85 46" xfId="8936"/>
    <cellStyle name="Header2 85 47" xfId="9018"/>
    <cellStyle name="Header2 85 48" xfId="9103"/>
    <cellStyle name="Header2 85 49" xfId="9172"/>
    <cellStyle name="Header2 85 5" xfId="3737"/>
    <cellStyle name="Header2 85 50" xfId="9240"/>
    <cellStyle name="Header2 85 51" xfId="9727"/>
    <cellStyle name="Header2 85 52" xfId="10078"/>
    <cellStyle name="Header2 85 53" xfId="4080"/>
    <cellStyle name="Header2 85 54" xfId="10111"/>
    <cellStyle name="Header2 85 55" xfId="8881"/>
    <cellStyle name="Header2 85 56" xfId="10203"/>
    <cellStyle name="Header2 85 57" xfId="10257"/>
    <cellStyle name="Header2 85 58" xfId="10294"/>
    <cellStyle name="Header2 85 59" xfId="10330"/>
    <cellStyle name="Header2 85 6" xfId="4329"/>
    <cellStyle name="Header2 85 60" xfId="10379"/>
    <cellStyle name="Header2 85 61" xfId="10408"/>
    <cellStyle name="Header2 85 62" xfId="10442"/>
    <cellStyle name="Header2 85 63" xfId="10788"/>
    <cellStyle name="Header2 85 64" xfId="11016"/>
    <cellStyle name="Header2 85 7" xfId="2700"/>
    <cellStyle name="Header2 85 8" xfId="4692"/>
    <cellStyle name="Header2 85 9" xfId="4074"/>
    <cellStyle name="Header2 86" xfId="1680"/>
    <cellStyle name="Header2 86 10" xfId="2594"/>
    <cellStyle name="Header2 86 11" xfId="2644"/>
    <cellStyle name="Header2 86 12" xfId="3018"/>
    <cellStyle name="Header2 86 13" xfId="3670"/>
    <cellStyle name="Header2 86 14" xfId="2457"/>
    <cellStyle name="Header2 86 15" xfId="3947"/>
    <cellStyle name="Header2 86 16" xfId="2330"/>
    <cellStyle name="Header2 86 17" xfId="4246"/>
    <cellStyle name="Header2 86 18" xfId="4051"/>
    <cellStyle name="Header2 86 19" xfId="3959"/>
    <cellStyle name="Header2 86 2" xfId="3744"/>
    <cellStyle name="Header2 86 20" xfId="2503"/>
    <cellStyle name="Header2 86 21" xfId="4178"/>
    <cellStyle name="Header2 86 22" xfId="3125"/>
    <cellStyle name="Header2 86 23" xfId="3265"/>
    <cellStyle name="Header2 86 24" xfId="2463"/>
    <cellStyle name="Header2 86 25" xfId="4467"/>
    <cellStyle name="Header2 86 26" xfId="3661"/>
    <cellStyle name="Header2 86 27" xfId="4765"/>
    <cellStyle name="Header2 86 28" xfId="4867"/>
    <cellStyle name="Header2 86 29" xfId="4966"/>
    <cellStyle name="Header2 86 3" xfId="3734"/>
    <cellStyle name="Header2 86 30" xfId="5066"/>
    <cellStyle name="Header2 86 31" xfId="5167"/>
    <cellStyle name="Header2 86 32" xfId="5268"/>
    <cellStyle name="Header2 86 33" xfId="5368"/>
    <cellStyle name="Header2 86 34" xfId="5468"/>
    <cellStyle name="Header2 86 35" xfId="5569"/>
    <cellStyle name="Header2 86 36" xfId="5671"/>
    <cellStyle name="Header2 86 37" xfId="5768"/>
    <cellStyle name="Header2 86 38" xfId="5867"/>
    <cellStyle name="Header2 86 39" xfId="6843"/>
    <cellStyle name="Header2 86 4" xfId="2620"/>
    <cellStyle name="Header2 86 40" xfId="3811"/>
    <cellStyle name="Header2 86 41" xfId="2601"/>
    <cellStyle name="Header2 86 42" xfId="5865"/>
    <cellStyle name="Header2 86 43" xfId="8531"/>
    <cellStyle name="Header2 86 44" xfId="6495"/>
    <cellStyle name="Header2 86 45" xfId="7206"/>
    <cellStyle name="Header2 86 46" xfId="6653"/>
    <cellStyle name="Header2 86 47" xfId="6749"/>
    <cellStyle name="Header2 86 48" xfId="8010"/>
    <cellStyle name="Header2 86 49" xfId="6942"/>
    <cellStyle name="Header2 86 5" xfId="3049"/>
    <cellStyle name="Header2 86 50" xfId="6847"/>
    <cellStyle name="Header2 86 51" xfId="3570"/>
    <cellStyle name="Header2 86 52" xfId="4358"/>
    <cellStyle name="Header2 86 53" xfId="4308"/>
    <cellStyle name="Header2 86 54" xfId="6384"/>
    <cellStyle name="Header2 86 55" xfId="10053"/>
    <cellStyle name="Header2 86 56" xfId="5127"/>
    <cellStyle name="Header2 86 57" xfId="8941"/>
    <cellStyle name="Header2 86 58" xfId="7615"/>
    <cellStyle name="Header2 86 59" xfId="8592"/>
    <cellStyle name="Header2 86 6" xfId="2855"/>
    <cellStyle name="Header2 86 60" xfId="9591"/>
    <cellStyle name="Header2 86 61" xfId="8710"/>
    <cellStyle name="Header2 86 62" xfId="6178"/>
    <cellStyle name="Header2 86 63" xfId="8508"/>
    <cellStyle name="Header2 86 64" xfId="8414"/>
    <cellStyle name="Header2 86 7" xfId="3293"/>
    <cellStyle name="Header2 86 8" xfId="3634"/>
    <cellStyle name="Header2 86 9" xfId="3592"/>
    <cellStyle name="Header2 87" xfId="2033"/>
    <cellStyle name="Header2 87 10" xfId="4845"/>
    <cellStyle name="Header2 87 11" xfId="4944"/>
    <cellStyle name="Header2 87 12" xfId="5044"/>
    <cellStyle name="Header2 87 13" xfId="5145"/>
    <cellStyle name="Header2 87 14" xfId="5248"/>
    <cellStyle name="Header2 87 15" xfId="5346"/>
    <cellStyle name="Header2 87 16" xfId="5446"/>
    <cellStyle name="Header2 87 17" xfId="5547"/>
    <cellStyle name="Header2 87 18" xfId="5649"/>
    <cellStyle name="Header2 87 19" xfId="5746"/>
    <cellStyle name="Header2 87 2" xfId="3839"/>
    <cellStyle name="Header2 87 20" xfId="5845"/>
    <cellStyle name="Header2 87 21" xfId="5944"/>
    <cellStyle name="Header2 87 22" xfId="6045"/>
    <cellStyle name="Header2 87 23" xfId="6145"/>
    <cellStyle name="Header2 87 24" xfId="6242"/>
    <cellStyle name="Header2 87 25" xfId="6341"/>
    <cellStyle name="Header2 87 26" xfId="6439"/>
    <cellStyle name="Header2 87 27" xfId="6534"/>
    <cellStyle name="Header2 87 28" xfId="6633"/>
    <cellStyle name="Header2 87 29" xfId="6728"/>
    <cellStyle name="Header2 87 3" xfId="4272"/>
    <cellStyle name="Header2 87 30" xfId="6828"/>
    <cellStyle name="Header2 87 31" xfId="6920"/>
    <cellStyle name="Header2 87 32" xfId="7019"/>
    <cellStyle name="Header2 87 33" xfId="7120"/>
    <cellStyle name="Header2 87 34" xfId="7218"/>
    <cellStyle name="Header2 87 35" xfId="7314"/>
    <cellStyle name="Header2 87 36" xfId="7410"/>
    <cellStyle name="Header2 87 37" xfId="7502"/>
    <cellStyle name="Header2 87 38" xfId="7595"/>
    <cellStyle name="Header2 87 39" xfId="8148"/>
    <cellStyle name="Header2 87 4" xfId="4016"/>
    <cellStyle name="Header2 87 40" xfId="8560"/>
    <cellStyle name="Header2 87 41" xfId="3675"/>
    <cellStyle name="Header2 87 42" xfId="8620"/>
    <cellStyle name="Header2 87 43" xfId="7151"/>
    <cellStyle name="Header2 87 44" xfId="8779"/>
    <cellStyle name="Header2 87 45" xfId="8870"/>
    <cellStyle name="Header2 87 46" xfId="8953"/>
    <cellStyle name="Header2 87 47" xfId="9031"/>
    <cellStyle name="Header2 87 48" xfId="9117"/>
    <cellStyle name="Header2 87 49" xfId="9182"/>
    <cellStyle name="Header2 87 5" xfId="2849"/>
    <cellStyle name="Header2 87 50" xfId="9254"/>
    <cellStyle name="Header2 87 51" xfId="9729"/>
    <cellStyle name="Header2 87 52" xfId="10080"/>
    <cellStyle name="Header2 87 53" xfId="3294"/>
    <cellStyle name="Header2 87 54" xfId="10114"/>
    <cellStyle name="Header2 87 55" xfId="8897"/>
    <cellStyle name="Header2 87 56" xfId="10210"/>
    <cellStyle name="Header2 87 57" xfId="10263"/>
    <cellStyle name="Header2 87 58" xfId="10300"/>
    <cellStyle name="Header2 87 59" xfId="10337"/>
    <cellStyle name="Header2 87 6" xfId="3271"/>
    <cellStyle name="Header2 87 60" xfId="10385"/>
    <cellStyle name="Header2 87 61" xfId="10413"/>
    <cellStyle name="Header2 87 62" xfId="10448"/>
    <cellStyle name="Header2 87 63" xfId="10790"/>
    <cellStyle name="Header2 87 64" xfId="11017"/>
    <cellStyle name="Header2 87 7" xfId="2684"/>
    <cellStyle name="Header2 87 8" xfId="4726"/>
    <cellStyle name="Header2 87 9" xfId="4574"/>
    <cellStyle name="Header2 88" xfId="1678"/>
    <cellStyle name="Header2 88 10" xfId="2920"/>
    <cellStyle name="Header2 88 11" xfId="4100"/>
    <cellStyle name="Header2 88 12" xfId="2993"/>
    <cellStyle name="Header2 88 13" xfId="2819"/>
    <cellStyle name="Header2 88 14" xfId="2454"/>
    <cellStyle name="Header2 88 15" xfId="3541"/>
    <cellStyle name="Header2 88 16" xfId="2326"/>
    <cellStyle name="Header2 88 17" xfId="4238"/>
    <cellStyle name="Header2 88 18" xfId="4054"/>
    <cellStyle name="Header2 88 19" xfId="2417"/>
    <cellStyle name="Header2 88 2" xfId="3746"/>
    <cellStyle name="Header2 88 20" xfId="2717"/>
    <cellStyle name="Header2 88 21" xfId="4640"/>
    <cellStyle name="Header2 88 22" xfId="3128"/>
    <cellStyle name="Header2 88 23" xfId="4277"/>
    <cellStyle name="Header2 88 24" xfId="2828"/>
    <cellStyle name="Header2 88 25" xfId="4736"/>
    <cellStyle name="Header2 88 26" xfId="4612"/>
    <cellStyle name="Header2 88 27" xfId="4759"/>
    <cellStyle name="Header2 88 28" xfId="4861"/>
    <cellStyle name="Header2 88 29" xfId="4960"/>
    <cellStyle name="Header2 88 3" xfId="3736"/>
    <cellStyle name="Header2 88 30" xfId="5060"/>
    <cellStyle name="Header2 88 31" xfId="5161"/>
    <cellStyle name="Header2 88 32" xfId="5263"/>
    <cellStyle name="Header2 88 33" xfId="5362"/>
    <cellStyle name="Header2 88 34" xfId="5462"/>
    <cellStyle name="Header2 88 35" xfId="5563"/>
    <cellStyle name="Header2 88 36" xfId="5665"/>
    <cellStyle name="Header2 88 37" xfId="5762"/>
    <cellStyle name="Header2 88 38" xfId="5861"/>
    <cellStyle name="Header2 88 39" xfId="7083"/>
    <cellStyle name="Header2 88 4" xfId="2617"/>
    <cellStyle name="Header2 88 40" xfId="2656"/>
    <cellStyle name="Header2 88 41" xfId="3875"/>
    <cellStyle name="Header2 88 42" xfId="6042"/>
    <cellStyle name="Header2 88 43" xfId="8533"/>
    <cellStyle name="Header2 88 44" xfId="7108"/>
    <cellStyle name="Header2 88 45" xfId="7221"/>
    <cellStyle name="Header2 88 46" xfId="6647"/>
    <cellStyle name="Header2 88 47" xfId="6743"/>
    <cellStyle name="Header2 88 48" xfId="7849"/>
    <cellStyle name="Header2 88 49" xfId="6936"/>
    <cellStyle name="Header2 88 5" xfId="3048"/>
    <cellStyle name="Header2 88 50" xfId="6842"/>
    <cellStyle name="Header2 88 51" xfId="8837"/>
    <cellStyle name="Header2 88 52" xfId="3951"/>
    <cellStyle name="Header2 88 53" xfId="3144"/>
    <cellStyle name="Header2 88 54" xfId="5457"/>
    <cellStyle name="Header2 88 55" xfId="10055"/>
    <cellStyle name="Header2 88 56" xfId="8860"/>
    <cellStyle name="Header2 88 57" xfId="8956"/>
    <cellStyle name="Header2 88 58" xfId="7609"/>
    <cellStyle name="Header2 88 59" xfId="8589"/>
    <cellStyle name="Header2 88 6" xfId="3733"/>
    <cellStyle name="Header2 88 60" xfId="9453"/>
    <cellStyle name="Header2 88 61" xfId="8705"/>
    <cellStyle name="Header2 88 62" xfId="5802"/>
    <cellStyle name="Header2 88 63" xfId="10246"/>
    <cellStyle name="Header2 88 64" xfId="8402"/>
    <cellStyle name="Header2 88 7" xfId="3295"/>
    <cellStyle name="Header2 88 8" xfId="3622"/>
    <cellStyle name="Header2 88 9" xfId="3620"/>
    <cellStyle name="Header2 89" xfId="2035"/>
    <cellStyle name="Header2 89 10" xfId="4676"/>
    <cellStyle name="Header2 89 11" xfId="2340"/>
    <cellStyle name="Header2 89 12" xfId="4258"/>
    <cellStyle name="Header2 89 13" xfId="2419"/>
    <cellStyle name="Header2 89 14" xfId="4793"/>
    <cellStyle name="Header2 89 15" xfId="4895"/>
    <cellStyle name="Header2 89 16" xfId="4994"/>
    <cellStyle name="Header2 89 17" xfId="5094"/>
    <cellStyle name="Header2 89 18" xfId="5195"/>
    <cellStyle name="Header2 89 19" xfId="5296"/>
    <cellStyle name="Header2 89 2" xfId="4079"/>
    <cellStyle name="Header2 89 20" xfId="5396"/>
    <cellStyle name="Header2 89 21" xfId="5496"/>
    <cellStyle name="Header2 89 22" xfId="5596"/>
    <cellStyle name="Header2 89 23" xfId="5699"/>
    <cellStyle name="Header2 89 24" xfId="5796"/>
    <cellStyle name="Header2 89 25" xfId="5893"/>
    <cellStyle name="Header2 89 26" xfId="5993"/>
    <cellStyle name="Header2 89 27" xfId="6094"/>
    <cellStyle name="Header2 89 28" xfId="6193"/>
    <cellStyle name="Header2 89 29" xfId="6289"/>
    <cellStyle name="Header2 89 3" xfId="4137"/>
    <cellStyle name="Header2 89 30" xfId="6390"/>
    <cellStyle name="Header2 89 31" xfId="6486"/>
    <cellStyle name="Header2 89 32" xfId="6583"/>
    <cellStyle name="Header2 89 33" xfId="6681"/>
    <cellStyle name="Header2 89 34" xfId="6777"/>
    <cellStyle name="Header2 89 35" xfId="6874"/>
    <cellStyle name="Header2 89 36" xfId="6969"/>
    <cellStyle name="Header2 89 37" xfId="7068"/>
    <cellStyle name="Header2 89 38" xfId="7165"/>
    <cellStyle name="Header2 89 39" xfId="8150"/>
    <cellStyle name="Header2 89 4" xfId="4013"/>
    <cellStyle name="Header2 89 40" xfId="8562"/>
    <cellStyle name="Header2 89 41" xfId="4849"/>
    <cellStyle name="Header2 89 42" xfId="8625"/>
    <cellStyle name="Header2 89 43" xfId="5977"/>
    <cellStyle name="Header2 89 44" xfId="8583"/>
    <cellStyle name="Header2 89 45" xfId="5766"/>
    <cellStyle name="Header2 89 46" xfId="8682"/>
    <cellStyle name="Header2 89 47" xfId="3669"/>
    <cellStyle name="Header2 89 48" xfId="8734"/>
    <cellStyle name="Header2 89 49" xfId="8824"/>
    <cellStyle name="Header2 89 5" xfId="3332"/>
    <cellStyle name="Header2 89 50" xfId="8909"/>
    <cellStyle name="Header2 89 51" xfId="9731"/>
    <cellStyle name="Header2 89 52" xfId="10081"/>
    <cellStyle name="Header2 89 53" xfId="6048"/>
    <cellStyle name="Header2 89 54" xfId="10116"/>
    <cellStyle name="Header2 89 55" xfId="7185"/>
    <cellStyle name="Header2 89 56" xfId="10094"/>
    <cellStyle name="Header2 89 57" xfId="8655"/>
    <cellStyle name="Header2 89 58" xfId="10154"/>
    <cellStyle name="Header2 89 59" xfId="2671"/>
    <cellStyle name="Header2 89 6" xfId="4519"/>
    <cellStyle name="Header2 89 60" xfId="10184"/>
    <cellStyle name="Header2 89 61" xfId="10236"/>
    <cellStyle name="Header2 89 62" xfId="10282"/>
    <cellStyle name="Header2 89 63" xfId="10792"/>
    <cellStyle name="Header2 89 64" xfId="11018"/>
    <cellStyle name="Header2 89 7" xfId="3864"/>
    <cellStyle name="Header2 89 8" xfId="4237"/>
    <cellStyle name="Header2 89 9" xfId="3913"/>
    <cellStyle name="Header2 9" xfId="1939"/>
    <cellStyle name="Header2 9 10" xfId="3862"/>
    <cellStyle name="Header2 9 11" xfId="4261"/>
    <cellStyle name="Header2 9 12" xfId="2726"/>
    <cellStyle name="Header2 9 13" xfId="4422"/>
    <cellStyle name="Header2 9 14" xfId="4094"/>
    <cellStyle name="Header2 9 15" xfId="4250"/>
    <cellStyle name="Header2 9 16" xfId="2422"/>
    <cellStyle name="Header2 9 17" xfId="4248"/>
    <cellStyle name="Header2 9 18" xfId="4004"/>
    <cellStyle name="Header2 9 19" xfId="4139"/>
    <cellStyle name="Header2 9 2" xfId="2842"/>
    <cellStyle name="Header2 9 20" xfId="4377"/>
    <cellStyle name="Header2 9 21" xfId="4730"/>
    <cellStyle name="Header2 9 22" xfId="4606"/>
    <cellStyle name="Header2 9 23" xfId="4723"/>
    <cellStyle name="Header2 9 24" xfId="2517"/>
    <cellStyle name="Header2 9 25" xfId="4836"/>
    <cellStyle name="Header2 9 26" xfId="4935"/>
    <cellStyle name="Header2 9 27" xfId="5035"/>
    <cellStyle name="Header2 9 28" xfId="5136"/>
    <cellStyle name="Header2 9 29" xfId="5238"/>
    <cellStyle name="Header2 9 3" xfId="3515"/>
    <cellStyle name="Header2 9 30" xfId="5337"/>
    <cellStyle name="Header2 9 31" xfId="5437"/>
    <cellStyle name="Header2 9 32" xfId="5538"/>
    <cellStyle name="Header2 9 33" xfId="5639"/>
    <cellStyle name="Header2 9 34" xfId="5738"/>
    <cellStyle name="Header2 9 35" xfId="5836"/>
    <cellStyle name="Header2 9 36" xfId="5934"/>
    <cellStyle name="Header2 9 37" xfId="6035"/>
    <cellStyle name="Header2 9 38" xfId="6135"/>
    <cellStyle name="Header2 9 39" xfId="8054"/>
    <cellStyle name="Header2 9 4" xfId="3642"/>
    <cellStyle name="Header2 9 40" xfId="8473"/>
    <cellStyle name="Header2 9 41" xfId="7094"/>
    <cellStyle name="Header2 9 42" xfId="7191"/>
    <cellStyle name="Header2 9 43" xfId="5593"/>
    <cellStyle name="Header2 9 44" xfId="6719"/>
    <cellStyle name="Header2 9 45" xfId="7150"/>
    <cellStyle name="Header2 9 46" xfId="6912"/>
    <cellStyle name="Header2 9 47" xfId="7010"/>
    <cellStyle name="Header2 9 48" xfId="7356"/>
    <cellStyle name="Header2 9 49" xfId="7208"/>
    <cellStyle name="Header2 9 5" xfId="3183"/>
    <cellStyle name="Header2 9 50" xfId="7110"/>
    <cellStyle name="Header2 9 51" xfId="9635"/>
    <cellStyle name="Header2 9 52" xfId="10006"/>
    <cellStyle name="Header2 9 53" xfId="8847"/>
    <cellStyle name="Header2 9 54" xfId="8928"/>
    <cellStyle name="Header2 9 55" xfId="8489"/>
    <cellStyle name="Header2 9 56" xfId="7682"/>
    <cellStyle name="Header2 9 57" xfId="8896"/>
    <cellStyle name="Header2 9 58" xfId="7868"/>
    <cellStyle name="Header2 9 59" xfId="8771"/>
    <cellStyle name="Header2 9 6" xfId="3697"/>
    <cellStyle name="Header2 9 60" xfId="9066"/>
    <cellStyle name="Header2 9 61" xfId="8943"/>
    <cellStyle name="Header2 9 62" xfId="8862"/>
    <cellStyle name="Header2 9 63" xfId="10696"/>
    <cellStyle name="Header2 9 64" xfId="10978"/>
    <cellStyle name="Header2 9 7" xfId="3417"/>
    <cellStyle name="Header2 9 8" xfId="3200"/>
    <cellStyle name="Header2 9 9" xfId="2412"/>
    <cellStyle name="Header2 90" xfId="1676"/>
    <cellStyle name="Header2 90 10" xfId="4621"/>
    <cellStyle name="Header2 90 11" xfId="4209"/>
    <cellStyle name="Header2 90 12" xfId="4565"/>
    <cellStyle name="Header2 90 13" xfId="3035"/>
    <cellStyle name="Header2 90 14" xfId="2733"/>
    <cellStyle name="Header2 90 15" xfId="4841"/>
    <cellStyle name="Header2 90 16" xfId="4940"/>
    <cellStyle name="Header2 90 17" xfId="5040"/>
    <cellStyle name="Header2 90 18" xfId="5140"/>
    <cellStyle name="Header2 90 19" xfId="5243"/>
    <cellStyle name="Header2 90 2" xfId="3748"/>
    <cellStyle name="Header2 90 20" xfId="5342"/>
    <cellStyle name="Header2 90 21" xfId="5442"/>
    <cellStyle name="Header2 90 22" xfId="5543"/>
    <cellStyle name="Header2 90 23" xfId="5644"/>
    <cellStyle name="Header2 90 24" xfId="5743"/>
    <cellStyle name="Header2 90 25" xfId="5841"/>
    <cellStyle name="Header2 90 26" xfId="5939"/>
    <cellStyle name="Header2 90 27" xfId="6040"/>
    <cellStyle name="Header2 90 28" xfId="6140"/>
    <cellStyle name="Header2 90 29" xfId="6237"/>
    <cellStyle name="Header2 90 3" xfId="2596"/>
    <cellStyle name="Header2 90 30" xfId="6336"/>
    <cellStyle name="Header2 90 31" xfId="6434"/>
    <cellStyle name="Header2 90 32" xfId="6529"/>
    <cellStyle name="Header2 90 33" xfId="6628"/>
    <cellStyle name="Header2 90 34" xfId="6724"/>
    <cellStyle name="Header2 90 35" xfId="6823"/>
    <cellStyle name="Header2 90 36" xfId="6917"/>
    <cellStyle name="Header2 90 37" xfId="7015"/>
    <cellStyle name="Header2 90 38" xfId="7115"/>
    <cellStyle name="Header2 90 39" xfId="7478"/>
    <cellStyle name="Header2 90 4" xfId="3449"/>
    <cellStyle name="Header2 90 40" xfId="3851"/>
    <cellStyle name="Header2 90 41" xfId="6765"/>
    <cellStyle name="Header2 90 42" xfId="7498"/>
    <cellStyle name="Header2 90 43" xfId="7703"/>
    <cellStyle name="Header2 90 44" xfId="8283"/>
    <cellStyle name="Header2 90 45" xfId="7779"/>
    <cellStyle name="Header2 90 46" xfId="6723"/>
    <cellStyle name="Header2 90 47" xfId="8700"/>
    <cellStyle name="Header2 90 48" xfId="6901"/>
    <cellStyle name="Header2 90 49" xfId="8776"/>
    <cellStyle name="Header2 90 5" xfId="3047"/>
    <cellStyle name="Header2 90 50" xfId="8867"/>
    <cellStyle name="Header2 90 51" xfId="9166"/>
    <cellStyle name="Header2 90 52" xfId="4290"/>
    <cellStyle name="Header2 90 53" xfId="8678"/>
    <cellStyle name="Header2 90 54" xfId="9179"/>
    <cellStyle name="Header2 90 55" xfId="9327"/>
    <cellStyle name="Header2 90 56" xfId="9850"/>
    <cellStyle name="Header2 90 57" xfId="9389"/>
    <cellStyle name="Header2 90 58" xfId="5932"/>
    <cellStyle name="Header2 90 59" xfId="10163"/>
    <cellStyle name="Header2 90 6" xfId="2825"/>
    <cellStyle name="Header2 90 60" xfId="6121"/>
    <cellStyle name="Header2 90 61" xfId="10209"/>
    <cellStyle name="Header2 90 62" xfId="10262"/>
    <cellStyle name="Header2 90 63" xfId="10404"/>
    <cellStyle name="Header2 90 64" xfId="8405"/>
    <cellStyle name="Header2 90 7" xfId="4448"/>
    <cellStyle name="Header2 90 8" xfId="2337"/>
    <cellStyle name="Header2 90 9" xfId="4651"/>
    <cellStyle name="Header2 91" xfId="2037"/>
    <cellStyle name="Header2 91 10" xfId="4172"/>
    <cellStyle name="Header2 91 11" xfId="3105"/>
    <cellStyle name="Header2 91 12" xfId="4780"/>
    <cellStyle name="Header2 91 13" xfId="4882"/>
    <cellStyle name="Header2 91 14" xfId="4981"/>
    <cellStyle name="Header2 91 15" xfId="5081"/>
    <cellStyle name="Header2 91 16" xfId="5182"/>
    <cellStyle name="Header2 91 17" xfId="5283"/>
    <cellStyle name="Header2 91 18" xfId="5383"/>
    <cellStyle name="Header2 91 19" xfId="5483"/>
    <cellStyle name="Header2 91 2" xfId="4076"/>
    <cellStyle name="Header2 91 20" xfId="5584"/>
    <cellStyle name="Header2 91 21" xfId="5686"/>
    <cellStyle name="Header2 91 22" xfId="5783"/>
    <cellStyle name="Header2 91 23" xfId="5882"/>
    <cellStyle name="Header2 91 24" xfId="5981"/>
    <cellStyle name="Header2 91 25" xfId="6081"/>
    <cellStyle name="Header2 91 26" xfId="6180"/>
    <cellStyle name="Header2 91 27" xfId="6276"/>
    <cellStyle name="Header2 91 28" xfId="6377"/>
    <cellStyle name="Header2 91 29" xfId="6474"/>
    <cellStyle name="Header2 91 3" xfId="4295"/>
    <cellStyle name="Header2 91 30" xfId="6570"/>
    <cellStyle name="Header2 91 31" xfId="6668"/>
    <cellStyle name="Header2 91 32" xfId="6764"/>
    <cellStyle name="Header2 91 33" xfId="6861"/>
    <cellStyle name="Header2 91 34" xfId="6956"/>
    <cellStyle name="Header2 91 35" xfId="7055"/>
    <cellStyle name="Header2 91 36" xfId="7154"/>
    <cellStyle name="Header2 91 37" xfId="7255"/>
    <cellStyle name="Header2 91 38" xfId="7350"/>
    <cellStyle name="Header2 91 39" xfId="8152"/>
    <cellStyle name="Header2 91 4" xfId="3912"/>
    <cellStyle name="Header2 91 40" xfId="8564"/>
    <cellStyle name="Header2 91 41" xfId="2900"/>
    <cellStyle name="Header2 91 42" xfId="8630"/>
    <cellStyle name="Header2 91 43" xfId="6232"/>
    <cellStyle name="Header2 91 44" xfId="8597"/>
    <cellStyle name="Header2 91 45" xfId="6900"/>
    <cellStyle name="Header2 91 46" xfId="8723"/>
    <cellStyle name="Header2 91 47" xfId="8813"/>
    <cellStyle name="Header2 91 48" xfId="8900"/>
    <cellStyle name="Header2 91 49" xfId="8983"/>
    <cellStyle name="Header2 91 5" xfId="3315"/>
    <cellStyle name="Header2 91 50" xfId="9061"/>
    <cellStyle name="Header2 91 51" xfId="9733"/>
    <cellStyle name="Header2 91 52" xfId="10083"/>
    <cellStyle name="Header2 91 53" xfId="2676"/>
    <cellStyle name="Header2 91 54" xfId="10119"/>
    <cellStyle name="Header2 91 55" xfId="7400"/>
    <cellStyle name="Header2 91 56" xfId="10101"/>
    <cellStyle name="Header2 91 57" xfId="2921"/>
    <cellStyle name="Header2 91 58" xfId="10179"/>
    <cellStyle name="Header2 91 59" xfId="10229"/>
    <cellStyle name="Header2 91 6" xfId="4449"/>
    <cellStyle name="Header2 91 60" xfId="10278"/>
    <cellStyle name="Header2 91 61" xfId="10315"/>
    <cellStyle name="Header2 91 62" xfId="10354"/>
    <cellStyle name="Header2 91 63" xfId="10794"/>
    <cellStyle name="Header2 91 64" xfId="11019"/>
    <cellStyle name="Header2 91 7" xfId="3481"/>
    <cellStyle name="Header2 91 8" xfId="4282"/>
    <cellStyle name="Header2 91 9" xfId="2705"/>
    <cellStyle name="Header2 92" xfId="1674"/>
    <cellStyle name="Header2 92 10" xfId="2432"/>
    <cellStyle name="Header2 92 11" xfId="4801"/>
    <cellStyle name="Header2 92 12" xfId="4903"/>
    <cellStyle name="Header2 92 13" xfId="5002"/>
    <cellStyle name="Header2 92 14" xfId="5102"/>
    <cellStyle name="Header2 92 15" xfId="5203"/>
    <cellStyle name="Header2 92 16" xfId="5304"/>
    <cellStyle name="Header2 92 17" xfId="5404"/>
    <cellStyle name="Header2 92 18" xfId="5504"/>
    <cellStyle name="Header2 92 19" xfId="5604"/>
    <cellStyle name="Header2 92 2" xfId="3750"/>
    <cellStyle name="Header2 92 20" xfId="5707"/>
    <cellStyle name="Header2 92 21" xfId="5804"/>
    <cellStyle name="Header2 92 22" xfId="5901"/>
    <cellStyle name="Header2 92 23" xfId="6001"/>
    <cellStyle name="Header2 92 24" xfId="6102"/>
    <cellStyle name="Header2 92 25" xfId="6201"/>
    <cellStyle name="Header2 92 26" xfId="6297"/>
    <cellStyle name="Header2 92 27" xfId="6397"/>
    <cellStyle name="Header2 92 28" xfId="6494"/>
    <cellStyle name="Header2 92 29" xfId="6591"/>
    <cellStyle name="Header2 92 3" xfId="2755"/>
    <cellStyle name="Header2 92 30" xfId="6689"/>
    <cellStyle name="Header2 92 31" xfId="6785"/>
    <cellStyle name="Header2 92 32" xfId="6881"/>
    <cellStyle name="Header2 92 33" xfId="6977"/>
    <cellStyle name="Header2 92 34" xfId="7076"/>
    <cellStyle name="Header2 92 35" xfId="7173"/>
    <cellStyle name="Header2 92 36" xfId="7274"/>
    <cellStyle name="Header2 92 37" xfId="7371"/>
    <cellStyle name="Header2 92 38" xfId="7461"/>
    <cellStyle name="Header2 92 39" xfId="7496"/>
    <cellStyle name="Header2 92 4" xfId="4218"/>
    <cellStyle name="Header2 92 40" xfId="2619"/>
    <cellStyle name="Header2 92 41" xfId="8553"/>
    <cellStyle name="Header2 92 42" xfId="4019"/>
    <cellStyle name="Header2 92 43" xfId="8605"/>
    <cellStyle name="Header2 92 44" xfId="5407"/>
    <cellStyle name="Header2 92 45" xfId="8741"/>
    <cellStyle name="Header2 92 46" xfId="8831"/>
    <cellStyle name="Header2 92 47" xfId="8916"/>
    <cellStyle name="Header2 92 48" xfId="8997"/>
    <cellStyle name="Header2 92 49" xfId="9080"/>
    <cellStyle name="Header2 92 5" xfId="3046"/>
    <cellStyle name="Header2 92 50" xfId="9153"/>
    <cellStyle name="Header2 92 51" xfId="9177"/>
    <cellStyle name="Header2 92 52" xfId="3150"/>
    <cellStyle name="Header2 92 53" xfId="10074"/>
    <cellStyle name="Header2 92 54" xfId="3889"/>
    <cellStyle name="Header2 92 55" xfId="10105"/>
    <cellStyle name="Header2 92 56" xfId="5171"/>
    <cellStyle name="Header2 92 57" xfId="10188"/>
    <cellStyle name="Header2 92 58" xfId="10241"/>
    <cellStyle name="Header2 92 59" xfId="10284"/>
    <cellStyle name="Header2 92 6" xfId="3895"/>
    <cellStyle name="Header2 92 60" xfId="10321"/>
    <cellStyle name="Header2 92 61" xfId="10365"/>
    <cellStyle name="Header2 92 62" xfId="10398"/>
    <cellStyle name="Header2 92 63" xfId="10411"/>
    <cellStyle name="Header2 92 64" xfId="8418"/>
    <cellStyle name="Header2 92 7" xfId="4291"/>
    <cellStyle name="Header2 92 8" xfId="2692"/>
    <cellStyle name="Header2 92 9" xfId="4150"/>
    <cellStyle name="Header2 93" xfId="2304"/>
    <cellStyle name="Header2 94" xfId="2311"/>
    <cellStyle name="Header2 95" xfId="2303"/>
    <cellStyle name="Header2 96" xfId="3426"/>
    <cellStyle name="Header2 97" xfId="3083"/>
    <cellStyle name="Header2 98" xfId="3278"/>
    <cellStyle name="Header2 99" xfId="3855"/>
    <cellStyle name="Header2_表二（旧） " xfId="2339"/>
    <cellStyle name="HEADING1" xfId="452"/>
    <cellStyle name="HEADING2" xfId="453"/>
    <cellStyle name="Input [yellow]" xfId="454"/>
    <cellStyle name="Input [yellow] 10" xfId="1774"/>
    <cellStyle name="Input [yellow] 10 2" xfId="7193"/>
    <cellStyle name="Input [yellow] 10 3" xfId="7044"/>
    <cellStyle name="Input [yellow] 10 4" xfId="8930"/>
    <cellStyle name="Input [yellow] 10 5" xfId="8802"/>
    <cellStyle name="Input [yellow] 10 6" xfId="10291"/>
    <cellStyle name="Input [yellow] 10 7" xfId="10222"/>
    <cellStyle name="Input [yellow] 100" xfId="3086"/>
    <cellStyle name="Input [yellow] 101" xfId="3275"/>
    <cellStyle name="Input [yellow] 102" xfId="2699"/>
    <cellStyle name="Input [yellow] 103" xfId="2318"/>
    <cellStyle name="Input [yellow] 104" xfId="4143"/>
    <cellStyle name="Input [yellow] 105" xfId="3025"/>
    <cellStyle name="Input [yellow] 106" xfId="4177"/>
    <cellStyle name="Input [yellow] 107" xfId="2502"/>
    <cellStyle name="Input [yellow] 108" xfId="4289"/>
    <cellStyle name="Input [yellow] 109" xfId="3117"/>
    <cellStyle name="Input [yellow] 11" xfId="1940"/>
    <cellStyle name="Input [yellow] 11 2" xfId="6742"/>
    <cellStyle name="Input [yellow] 11 3" xfId="8055"/>
    <cellStyle name="Input [yellow] 11 4" xfId="7890"/>
    <cellStyle name="Input [yellow] 11 5" xfId="9636"/>
    <cellStyle name="Input [yellow] 11 6" xfId="9485"/>
    <cellStyle name="Input [yellow] 11 7" xfId="10697"/>
    <cellStyle name="Input [yellow] 110" xfId="4332"/>
    <cellStyle name="Input [yellow] 111" xfId="3870"/>
    <cellStyle name="Input [yellow] 112" xfId="4700"/>
    <cellStyle name="Input [yellow] 113" xfId="2736"/>
    <cellStyle name="Input [yellow] 114" xfId="4831"/>
    <cellStyle name="Input [yellow] 115" xfId="4930"/>
    <cellStyle name="Input [yellow] 116" xfId="5030"/>
    <cellStyle name="Input [yellow] 117" xfId="5131"/>
    <cellStyle name="Input [yellow] 118" xfId="5233"/>
    <cellStyle name="Input [yellow] 119" xfId="5332"/>
    <cellStyle name="Input [yellow] 12" xfId="1771"/>
    <cellStyle name="Input [yellow] 12 2" xfId="7168"/>
    <cellStyle name="Input [yellow] 12 3" xfId="6884"/>
    <cellStyle name="Input [yellow] 12 4" xfId="8912"/>
    <cellStyle name="Input [yellow] 12 5" xfId="6820"/>
    <cellStyle name="Input [yellow] 12 6" xfId="10283"/>
    <cellStyle name="Input [yellow] 12 7" xfId="8699"/>
    <cellStyle name="Input [yellow] 120" xfId="5432"/>
    <cellStyle name="Input [yellow] 121" xfId="5533"/>
    <cellStyle name="Input [yellow] 122" xfId="5634"/>
    <cellStyle name="Input [yellow] 123" xfId="5734"/>
    <cellStyle name="Input [yellow] 124" xfId="5832"/>
    <cellStyle name="Input [yellow] 125" xfId="5930"/>
    <cellStyle name="Input [yellow] 126" xfId="6030"/>
    <cellStyle name="Input [yellow] 127" xfId="6130"/>
    <cellStyle name="Input [yellow] 128" xfId="6227"/>
    <cellStyle name="Input [yellow] 129" xfId="6326"/>
    <cellStyle name="Input [yellow] 13" xfId="1943"/>
    <cellStyle name="Input [yellow] 13 2" xfId="7066"/>
    <cellStyle name="Input [yellow] 13 3" xfId="8058"/>
    <cellStyle name="Input [yellow] 13 4" xfId="8822"/>
    <cellStyle name="Input [yellow] 13 5" xfId="9639"/>
    <cellStyle name="Input [yellow] 13 6" xfId="10235"/>
    <cellStyle name="Input [yellow] 13 7" xfId="10700"/>
    <cellStyle name="Input [yellow] 130" xfId="6425"/>
    <cellStyle name="Input [yellow] 131" xfId="6521"/>
    <cellStyle name="Input [yellow] 132" xfId="6618"/>
    <cellStyle name="Input [yellow] 133" xfId="6714"/>
    <cellStyle name="Input [yellow] 134" xfId="6814"/>
    <cellStyle name="Input [yellow] 135" xfId="6908"/>
    <cellStyle name="Input [yellow] 136" xfId="7006"/>
    <cellStyle name="Input [yellow] 137" xfId="7106"/>
    <cellStyle name="Input [yellow] 138" xfId="6082"/>
    <cellStyle name="Input [yellow] 139" xfId="7300"/>
    <cellStyle name="Input [yellow] 14" xfId="1768"/>
    <cellStyle name="Input [yellow] 14 2" xfId="6629"/>
    <cellStyle name="Input [yellow] 14 3" xfId="7482"/>
    <cellStyle name="Input [yellow] 14 4" xfId="7780"/>
    <cellStyle name="Input [yellow] 14 5" xfId="9169"/>
    <cellStyle name="Input [yellow] 14 6" xfId="9390"/>
    <cellStyle name="Input [yellow] 14 7" xfId="10406"/>
    <cellStyle name="Input [yellow] 140" xfId="7161"/>
    <cellStyle name="Input [yellow] 141" xfId="8017"/>
    <cellStyle name="Input [yellow] 142" xfId="7583"/>
    <cellStyle name="Input [yellow] 143" xfId="7488"/>
    <cellStyle name="Input [yellow] 144" xfId="8638"/>
    <cellStyle name="Input [yellow] 145" xfId="7169"/>
    <cellStyle name="Input [yellow] 146" xfId="8618"/>
    <cellStyle name="Input [yellow] 147" xfId="6863"/>
    <cellStyle name="Input [yellow] 148" xfId="8767"/>
    <cellStyle name="Input [yellow] 149" xfId="8858"/>
    <cellStyle name="Input [yellow] 15" xfId="1946"/>
    <cellStyle name="Input [yellow] 15 2" xfId="5748"/>
    <cellStyle name="Input [yellow] 15 3" xfId="8061"/>
    <cellStyle name="Input [yellow] 15 4" xfId="6922"/>
    <cellStyle name="Input [yellow] 15 5" xfId="9642"/>
    <cellStyle name="Input [yellow] 15 6" xfId="7879"/>
    <cellStyle name="Input [yellow] 15 7" xfId="10703"/>
    <cellStyle name="Input [yellow] 150" xfId="5441"/>
    <cellStyle name="Input [yellow] 151" xfId="9021"/>
    <cellStyle name="Input [yellow] 152" xfId="8906"/>
    <cellStyle name="Input [yellow] 153" xfId="9598"/>
    <cellStyle name="Input [yellow] 154" xfId="9243"/>
    <cellStyle name="Input [yellow] 155" xfId="9174"/>
    <cellStyle name="Input [yellow] 156" xfId="10126"/>
    <cellStyle name="Input [yellow] 157" xfId="8913"/>
    <cellStyle name="Input [yellow] 158" xfId="10112"/>
    <cellStyle name="Input [yellow] 159" xfId="7679"/>
    <cellStyle name="Input [yellow] 16" xfId="1765"/>
    <cellStyle name="Input [yellow] 16 2" xfId="6236"/>
    <cellStyle name="Input [yellow] 16 3" xfId="7450"/>
    <cellStyle name="Input [yellow] 16 4" xfId="8653"/>
    <cellStyle name="Input [yellow] 16 5" xfId="9146"/>
    <cellStyle name="Input [yellow] 16 6" xfId="10135"/>
    <cellStyle name="Input [yellow] 16 7" xfId="10396"/>
    <cellStyle name="Input [yellow] 160" xfId="10204"/>
    <cellStyle name="Input [yellow] 161" xfId="10258"/>
    <cellStyle name="Input [yellow] 162" xfId="7537"/>
    <cellStyle name="Input [yellow] 163" xfId="10332"/>
    <cellStyle name="Input [yellow] 17" xfId="1949"/>
    <cellStyle name="Input [yellow] 17 2" xfId="7075"/>
    <cellStyle name="Input [yellow] 17 3" xfId="8064"/>
    <cellStyle name="Input [yellow] 17 4" xfId="8830"/>
    <cellStyle name="Input [yellow] 17 5" xfId="9645"/>
    <cellStyle name="Input [yellow] 17 6" xfId="10240"/>
    <cellStyle name="Input [yellow] 17 7" xfId="10706"/>
    <cellStyle name="Input [yellow] 18" xfId="1762"/>
    <cellStyle name="Input [yellow] 18 2" xfId="5961"/>
    <cellStyle name="Input [yellow] 18 3" xfId="7698"/>
    <cellStyle name="Input [yellow] 18 4" xfId="8645"/>
    <cellStyle name="Input [yellow] 18 5" xfId="9323"/>
    <cellStyle name="Input [yellow] 18 6" xfId="10129"/>
    <cellStyle name="Input [yellow] 18 7" xfId="10490"/>
    <cellStyle name="Input [yellow] 19" xfId="1952"/>
    <cellStyle name="Input [yellow] 19 2" xfId="7078"/>
    <cellStyle name="Input [yellow] 19 3" xfId="8067"/>
    <cellStyle name="Input [yellow] 19 4" xfId="8832"/>
    <cellStyle name="Input [yellow] 19 5" xfId="9648"/>
    <cellStyle name="Input [yellow] 19 6" xfId="10242"/>
    <cellStyle name="Input [yellow] 19 7" xfId="10709"/>
    <cellStyle name="Input [yellow] 2" xfId="1786"/>
    <cellStyle name="Input [yellow] 2 2" xfId="7343"/>
    <cellStyle name="Input [yellow] 2 3" xfId="7637"/>
    <cellStyle name="Input [yellow] 2 4" xfId="9056"/>
    <cellStyle name="Input [yellow] 2 5" xfId="9281"/>
    <cellStyle name="Input [yellow] 2 6" xfId="10350"/>
    <cellStyle name="Input [yellow] 2 7" xfId="10462"/>
    <cellStyle name="Input [yellow] 20" xfId="1759"/>
    <cellStyle name="Input [yellow] 20 2" xfId="6163"/>
    <cellStyle name="Input [yellow] 20 3" xfId="7678"/>
    <cellStyle name="Input [yellow] 20 4" xfId="8683"/>
    <cellStyle name="Input [yellow] 20 5" xfId="9312"/>
    <cellStyle name="Input [yellow] 20 6" xfId="10155"/>
    <cellStyle name="Input [yellow] 20 7" xfId="10483"/>
    <cellStyle name="Input [yellow] 21" xfId="1955"/>
    <cellStyle name="Input [yellow] 21 2" xfId="6580"/>
    <cellStyle name="Input [yellow] 21 3" xfId="8070"/>
    <cellStyle name="Input [yellow] 21 4" xfId="7730"/>
    <cellStyle name="Input [yellow] 21 5" xfId="9651"/>
    <cellStyle name="Input [yellow] 21 6" xfId="9352"/>
    <cellStyle name="Input [yellow] 21 7" xfId="10712"/>
    <cellStyle name="Input [yellow] 22" xfId="1756"/>
    <cellStyle name="Input [yellow] 22 2" xfId="6616"/>
    <cellStyle name="Input [yellow] 22 3" xfId="7661"/>
    <cellStyle name="Input [yellow] 22 4" xfId="8668"/>
    <cellStyle name="Input [yellow] 22 5" xfId="9299"/>
    <cellStyle name="Input [yellow] 22 6" xfId="10146"/>
    <cellStyle name="Input [yellow] 22 7" xfId="10473"/>
    <cellStyle name="Input [yellow] 23" xfId="1958"/>
    <cellStyle name="Input [yellow] 23 2" xfId="7087"/>
    <cellStyle name="Input [yellow] 23 3" xfId="8073"/>
    <cellStyle name="Input [yellow] 23 4" xfId="8841"/>
    <cellStyle name="Input [yellow] 23 5" xfId="9654"/>
    <cellStyle name="Input [yellow] 23 6" xfId="10249"/>
    <cellStyle name="Input [yellow] 23 7" xfId="10715"/>
    <cellStyle name="Input [yellow] 24" xfId="1753"/>
    <cellStyle name="Input [yellow] 24 2" xfId="7027"/>
    <cellStyle name="Input [yellow] 24 3" xfId="7644"/>
    <cellStyle name="Input [yellow] 24 4" xfId="8785"/>
    <cellStyle name="Input [yellow] 24 5" xfId="9286"/>
    <cellStyle name="Input [yellow] 24 6" xfId="10211"/>
    <cellStyle name="Input [yellow] 24 7" xfId="10465"/>
    <cellStyle name="Input [yellow] 25" xfId="1961"/>
    <cellStyle name="Input [yellow] 25 2" xfId="6342"/>
    <cellStyle name="Input [yellow] 25 3" xfId="8076"/>
    <cellStyle name="Input [yellow] 25 4" xfId="7315"/>
    <cellStyle name="Input [yellow] 25 5" xfId="9657"/>
    <cellStyle name="Input [yellow] 25 6" xfId="9032"/>
    <cellStyle name="Input [yellow] 25 7" xfId="10718"/>
    <cellStyle name="Input [yellow] 26" xfId="1750"/>
    <cellStyle name="Input [yellow] 26 2" xfId="7071"/>
    <cellStyle name="Input [yellow] 26 3" xfId="7621"/>
    <cellStyle name="Input [yellow] 26 4" xfId="8827"/>
    <cellStyle name="Input [yellow] 26 5" xfId="9270"/>
    <cellStyle name="Input [yellow] 26 6" xfId="10238"/>
    <cellStyle name="Input [yellow] 26 7" xfId="10457"/>
    <cellStyle name="Input [yellow] 27" xfId="1964"/>
    <cellStyle name="Input [yellow] 27 2" xfId="6432"/>
    <cellStyle name="Input [yellow] 27 3" xfId="8079"/>
    <cellStyle name="Input [yellow] 27 4" xfId="7588"/>
    <cellStyle name="Input [yellow] 27 5" xfId="9660"/>
    <cellStyle name="Input [yellow] 27 6" xfId="9247"/>
    <cellStyle name="Input [yellow] 27 7" xfId="10721"/>
    <cellStyle name="Input [yellow] 28" xfId="1747"/>
    <cellStyle name="Input [yellow] 28 2" xfId="5651"/>
    <cellStyle name="Input [yellow] 28 3" xfId="7485"/>
    <cellStyle name="Input [yellow] 28 4" xfId="6442"/>
    <cellStyle name="Input [yellow] 28 5" xfId="9171"/>
    <cellStyle name="Input [yellow] 28 6" xfId="7598"/>
    <cellStyle name="Input [yellow] 28 7" xfId="10407"/>
    <cellStyle name="Input [yellow] 29" xfId="1967"/>
    <cellStyle name="Input [yellow] 29 2" xfId="6283"/>
    <cellStyle name="Input [yellow] 29 3" xfId="8082"/>
    <cellStyle name="Input [yellow] 29 4" xfId="7261"/>
    <cellStyle name="Input [yellow] 29 5" xfId="9663"/>
    <cellStyle name="Input [yellow] 29 6" xfId="8988"/>
    <cellStyle name="Input [yellow] 29 7" xfId="10724"/>
    <cellStyle name="Input [yellow] 3" xfId="1928"/>
    <cellStyle name="Input [yellow] 3 2" xfId="6501"/>
    <cellStyle name="Input [yellow] 3 3" xfId="8043"/>
    <cellStyle name="Input [yellow] 3 4" xfId="7657"/>
    <cellStyle name="Input [yellow] 3 5" xfId="9624"/>
    <cellStyle name="Input [yellow] 3 6" xfId="9296"/>
    <cellStyle name="Input [yellow] 3 7" xfId="10685"/>
    <cellStyle name="Input [yellow] 30" xfId="1744"/>
    <cellStyle name="Input [yellow] 30 2" xfId="5862"/>
    <cellStyle name="Input [yellow] 30 3" xfId="7260"/>
    <cellStyle name="Input [yellow] 30 4" xfId="2831"/>
    <cellStyle name="Input [yellow] 30 5" xfId="8987"/>
    <cellStyle name="Input [yellow] 30 6" xfId="5529"/>
    <cellStyle name="Input [yellow] 30 7" xfId="10317"/>
    <cellStyle name="Input [yellow] 31" xfId="1970"/>
    <cellStyle name="Input [yellow] 31 2" xfId="5150"/>
    <cellStyle name="Input [yellow] 31 3" xfId="8085"/>
    <cellStyle name="Input [yellow] 31 4" xfId="6455"/>
    <cellStyle name="Input [yellow] 31 5" xfId="9666"/>
    <cellStyle name="Input [yellow] 31 6" xfId="8171"/>
    <cellStyle name="Input [yellow] 31 7" xfId="10727"/>
    <cellStyle name="Input [yellow] 32" xfId="1741"/>
    <cellStyle name="Input [yellow] 32 2" xfId="6064"/>
    <cellStyle name="Input [yellow] 32 3" xfId="7880"/>
    <cellStyle name="Input [yellow] 32 4" xfId="4822"/>
    <cellStyle name="Input [yellow] 32 5" xfId="9478"/>
    <cellStyle name="Input [yellow] 32 6" xfId="8442"/>
    <cellStyle name="Input [yellow] 32 7" xfId="10585"/>
    <cellStyle name="Input [yellow] 33" xfId="1973"/>
    <cellStyle name="Input [yellow] 33 2" xfId="4865"/>
    <cellStyle name="Input [yellow] 33 3" xfId="8088"/>
    <cellStyle name="Input [yellow] 33 4" xfId="5122"/>
    <cellStyle name="Input [yellow] 33 5" xfId="9669"/>
    <cellStyle name="Input [yellow] 33 6" xfId="8441"/>
    <cellStyle name="Input [yellow] 33 7" xfId="10730"/>
    <cellStyle name="Input [yellow] 34" xfId="1738"/>
    <cellStyle name="Input [yellow] 34 2" xfId="6987"/>
    <cellStyle name="Input [yellow] 34 3" xfId="7875"/>
    <cellStyle name="Input [yellow] 34 4" xfId="8748"/>
    <cellStyle name="Input [yellow] 34 5" xfId="9475"/>
    <cellStyle name="Input [yellow] 34 6" xfId="10195"/>
    <cellStyle name="Input [yellow] 34 7" xfId="10583"/>
    <cellStyle name="Input [yellow] 35" xfId="1976"/>
    <cellStyle name="Input [yellow] 35 2" xfId="6239"/>
    <cellStyle name="Input [yellow] 35 3" xfId="8091"/>
    <cellStyle name="Input [yellow] 35 4" xfId="6770"/>
    <cellStyle name="Input [yellow] 35 5" xfId="9672"/>
    <cellStyle name="Input [yellow] 35 6" xfId="8599"/>
    <cellStyle name="Input [yellow] 35 7" xfId="10733"/>
    <cellStyle name="Input [yellow] 36" xfId="1735"/>
    <cellStyle name="Input [yellow] 36 2" xfId="6972"/>
    <cellStyle name="Input [yellow] 36 3" xfId="7866"/>
    <cellStyle name="Input [yellow] 36 4" xfId="8736"/>
    <cellStyle name="Input [yellow] 36 5" xfId="9468"/>
    <cellStyle name="Input [yellow] 36 6" xfId="10186"/>
    <cellStyle name="Input [yellow] 36 7" xfId="10580"/>
    <cellStyle name="Input [yellow] 37" xfId="1979"/>
    <cellStyle name="Input [yellow] 37 2" xfId="7085"/>
    <cellStyle name="Input [yellow] 37 3" xfId="8094"/>
    <cellStyle name="Input [yellow] 37 4" xfId="8839"/>
    <cellStyle name="Input [yellow] 37 5" xfId="9675"/>
    <cellStyle name="Input [yellow] 37 6" xfId="10248"/>
    <cellStyle name="Input [yellow] 37 7" xfId="10736"/>
    <cellStyle name="Input [yellow] 38" xfId="1732"/>
    <cellStyle name="Input [yellow] 38 2" xfId="6187"/>
    <cellStyle name="Input [yellow] 38 3" xfId="7859"/>
    <cellStyle name="Input [yellow] 38 4" xfId="7357"/>
    <cellStyle name="Input [yellow] 38 5" xfId="9463"/>
    <cellStyle name="Input [yellow] 38 6" xfId="9067"/>
    <cellStyle name="Input [yellow] 38 7" xfId="10577"/>
    <cellStyle name="Input [yellow] 39" xfId="1982"/>
    <cellStyle name="Input [yellow] 39 2" xfId="6223"/>
    <cellStyle name="Input [yellow] 39 3" xfId="8097"/>
    <cellStyle name="Input [yellow] 39 4" xfId="7407"/>
    <cellStyle name="Input [yellow] 39 5" xfId="9678"/>
    <cellStyle name="Input [yellow] 39 6" xfId="9114"/>
    <cellStyle name="Input [yellow] 39 7" xfId="10739"/>
    <cellStyle name="Input [yellow] 4" xfId="1783"/>
    <cellStyle name="Input [yellow] 4 2" xfId="7334"/>
    <cellStyle name="Input [yellow] 4 3" xfId="7613"/>
    <cellStyle name="Input [yellow] 4 4" xfId="9047"/>
    <cellStyle name="Input [yellow] 4 5" xfId="9263"/>
    <cellStyle name="Input [yellow] 4 6" xfId="10345"/>
    <cellStyle name="Input [yellow] 4 7" xfId="10454"/>
    <cellStyle name="Input [yellow] 40" xfId="1729"/>
    <cellStyle name="Input [yellow] 40 2" xfId="5049"/>
    <cellStyle name="Input [yellow] 40 3" xfId="7275"/>
    <cellStyle name="Input [yellow] 40 4" xfId="8449"/>
    <cellStyle name="Input [yellow] 40 5" xfId="8998"/>
    <cellStyle name="Input [yellow] 40 6" xfId="9983"/>
    <cellStyle name="Input [yellow] 40 7" xfId="10322"/>
    <cellStyle name="Input [yellow] 41" xfId="1985"/>
    <cellStyle name="Input [yellow] 41 2" xfId="3143"/>
    <cellStyle name="Input [yellow] 41 3" xfId="8100"/>
    <cellStyle name="Input [yellow] 41 4" xfId="6614"/>
    <cellStyle name="Input [yellow] 41 5" xfId="9681"/>
    <cellStyle name="Input [yellow] 41 6" xfId="7764"/>
    <cellStyle name="Input [yellow] 41 7" xfId="10742"/>
    <cellStyle name="Input [yellow] 42" xfId="1726"/>
    <cellStyle name="Input [yellow] 42 2" xfId="6891"/>
    <cellStyle name="Input [yellow] 42 3" xfId="7848"/>
    <cellStyle name="Input [yellow] 42 4" xfId="7806"/>
    <cellStyle name="Input [yellow] 42 5" xfId="9452"/>
    <cellStyle name="Input [yellow] 42 6" xfId="9413"/>
    <cellStyle name="Input [yellow] 42 7" xfId="10572"/>
    <cellStyle name="Input [yellow] 43" xfId="1988"/>
    <cellStyle name="Input [yellow] 43 2" xfId="3955"/>
    <cellStyle name="Input [yellow] 43 3" xfId="8103"/>
    <cellStyle name="Input [yellow] 43 4" xfId="3352"/>
    <cellStyle name="Input [yellow] 43 5" xfId="9684"/>
    <cellStyle name="Input [yellow] 43 6" xfId="3604"/>
    <cellStyle name="Input [yellow] 43 7" xfId="10745"/>
    <cellStyle name="Input [yellow] 44" xfId="1723"/>
    <cellStyle name="Input [yellow] 44 2" xfId="6985"/>
    <cellStyle name="Input [yellow] 44 3" xfId="7840"/>
    <cellStyle name="Input [yellow] 44 4" xfId="8747"/>
    <cellStyle name="Input [yellow] 44 5" xfId="9444"/>
    <cellStyle name="Input [yellow] 44 6" xfId="10194"/>
    <cellStyle name="Input [yellow] 44 7" xfId="10569"/>
    <cellStyle name="Input [yellow] 45" xfId="1990"/>
    <cellStyle name="Input [yellow] 45 2" xfId="5148"/>
    <cellStyle name="Input [yellow] 45 3" xfId="8105"/>
    <cellStyle name="Input [yellow] 45 4" xfId="6002"/>
    <cellStyle name="Input [yellow] 45 5" xfId="9686"/>
    <cellStyle name="Input [yellow] 45 6" xfId="7174"/>
    <cellStyle name="Input [yellow] 45 7" xfId="10747"/>
    <cellStyle name="Input [yellow] 46" xfId="1721"/>
    <cellStyle name="Input [yellow] 46 2" xfId="6126"/>
    <cellStyle name="Input [yellow] 46 3" xfId="7834"/>
    <cellStyle name="Input [yellow] 46 4" xfId="7296"/>
    <cellStyle name="Input [yellow] 46 5" xfId="9438"/>
    <cellStyle name="Input [yellow] 46 6" xfId="9017"/>
    <cellStyle name="Input [yellow] 46 7" xfId="10567"/>
    <cellStyle name="Input [yellow] 47" xfId="1992"/>
    <cellStyle name="Input [yellow] 47 2" xfId="5393"/>
    <cellStyle name="Input [yellow] 47 3" xfId="8107"/>
    <cellStyle name="Input [yellow] 47 4" xfId="5641"/>
    <cellStyle name="Input [yellow] 47 5" xfId="9688"/>
    <cellStyle name="Input [yellow] 47 6" xfId="7535"/>
    <cellStyle name="Input [yellow] 47 7" xfId="10749"/>
    <cellStyle name="Input [yellow] 48" xfId="1719"/>
    <cellStyle name="Input [yellow] 48 2" xfId="4949"/>
    <cellStyle name="Input [yellow] 48 3" xfId="7829"/>
    <cellStyle name="Input [yellow] 48 4" xfId="7405"/>
    <cellStyle name="Input [yellow] 48 5" xfId="9434"/>
    <cellStyle name="Input [yellow] 48 6" xfId="9112"/>
    <cellStyle name="Input [yellow] 48 7" xfId="10564"/>
    <cellStyle name="Input [yellow] 49" xfId="1994"/>
    <cellStyle name="Input [yellow] 49 2" xfId="4901"/>
    <cellStyle name="Input [yellow] 49 3" xfId="8109"/>
    <cellStyle name="Input [yellow] 49 4" xfId="6603"/>
    <cellStyle name="Input [yellow] 49 5" xfId="9690"/>
    <cellStyle name="Input [yellow] 49 6" xfId="7754"/>
    <cellStyle name="Input [yellow] 49 7" xfId="10751"/>
    <cellStyle name="Input [yellow] 5" xfId="1931"/>
    <cellStyle name="Input [yellow] 5 2" xfId="6754"/>
    <cellStyle name="Input [yellow] 5 3" xfId="8046"/>
    <cellStyle name="Input [yellow] 5 4" xfId="7902"/>
    <cellStyle name="Input [yellow] 5 5" xfId="9627"/>
    <cellStyle name="Input [yellow] 5 6" xfId="9497"/>
    <cellStyle name="Input [yellow] 5 7" xfId="10688"/>
    <cellStyle name="Input [yellow] 50" xfId="1717"/>
    <cellStyle name="Input [yellow] 50 2" xfId="6795"/>
    <cellStyle name="Input [yellow] 50 3" xfId="7826"/>
    <cellStyle name="Input [yellow] 50 4" xfId="7943"/>
    <cellStyle name="Input [yellow] 50 5" xfId="9432"/>
    <cellStyle name="Input [yellow] 50 6" xfId="9537"/>
    <cellStyle name="Input [yellow] 50 7" xfId="10562"/>
    <cellStyle name="Input [yellow] 51" xfId="1996"/>
    <cellStyle name="Input [yellow] 51 2" xfId="5903"/>
    <cellStyle name="Input [yellow] 51 3" xfId="8111"/>
    <cellStyle name="Input [yellow] 51 4" xfId="3007"/>
    <cellStyle name="Input [yellow] 51 5" xfId="9692"/>
    <cellStyle name="Input [yellow] 51 6" xfId="2686"/>
    <cellStyle name="Input [yellow] 51 7" xfId="10753"/>
    <cellStyle name="Input [yellow] 52" xfId="1715"/>
    <cellStyle name="Input [yellow] 52 2" xfId="6889"/>
    <cellStyle name="Input [yellow] 52 3" xfId="7821"/>
    <cellStyle name="Input [yellow] 52 4" xfId="6957"/>
    <cellStyle name="Input [yellow] 52 5" xfId="9428"/>
    <cellStyle name="Input [yellow] 52 6" xfId="8724"/>
    <cellStyle name="Input [yellow] 52 7" xfId="10558"/>
    <cellStyle name="Input [yellow] 53" xfId="1998"/>
    <cellStyle name="Input [yellow] 53 2" xfId="5559"/>
    <cellStyle name="Input [yellow] 53 3" xfId="8113"/>
    <cellStyle name="Input [yellow] 53 4" xfId="6597"/>
    <cellStyle name="Input [yellow] 53 5" xfId="9694"/>
    <cellStyle name="Input [yellow] 53 6" xfId="7746"/>
    <cellStyle name="Input [yellow] 53 7" xfId="10755"/>
    <cellStyle name="Input [yellow] 54" xfId="1713"/>
    <cellStyle name="Input [yellow] 54 2" xfId="6025"/>
    <cellStyle name="Input [yellow] 54 3" xfId="7815"/>
    <cellStyle name="Input [yellow] 54 4" xfId="5600"/>
    <cellStyle name="Input [yellow] 54 5" xfId="9422"/>
    <cellStyle name="Input [yellow] 54 6" xfId="7437"/>
    <cellStyle name="Input [yellow] 54 7" xfId="10554"/>
    <cellStyle name="Input [yellow] 55" xfId="2000"/>
    <cellStyle name="Input [yellow] 55 2" xfId="6174"/>
    <cellStyle name="Input [yellow] 55 3" xfId="8115"/>
    <cellStyle name="Input [yellow] 55 4" xfId="7362"/>
    <cellStyle name="Input [yellow] 55 5" xfId="9696"/>
    <cellStyle name="Input [yellow] 55 6" xfId="9072"/>
    <cellStyle name="Input [yellow] 55 7" xfId="10757"/>
    <cellStyle name="Input [yellow] 56" xfId="1711"/>
    <cellStyle name="Input [yellow] 56 2" xfId="4850"/>
    <cellStyle name="Input [yellow] 56 3" xfId="7810"/>
    <cellStyle name="Input [yellow] 56 4" xfId="7309"/>
    <cellStyle name="Input [yellow] 56 5" xfId="9417"/>
    <cellStyle name="Input [yellow] 56 6" xfId="9026"/>
    <cellStyle name="Input [yellow] 56 7" xfId="10550"/>
    <cellStyle name="Input [yellow] 57" xfId="2002"/>
    <cellStyle name="Input [yellow] 57 2" xfId="6165"/>
    <cellStyle name="Input [yellow] 57 3" xfId="8117"/>
    <cellStyle name="Input [yellow] 57 4" xfId="7353"/>
    <cellStyle name="Input [yellow] 57 5" xfId="9698"/>
    <cellStyle name="Input [yellow] 57 6" xfId="9063"/>
    <cellStyle name="Input [yellow] 57 7" xfId="10759"/>
    <cellStyle name="Input [yellow] 58" xfId="1709"/>
    <cellStyle name="Input [yellow] 58 2" xfId="6658"/>
    <cellStyle name="Input [yellow] 58 3" xfId="7804"/>
    <cellStyle name="Input [yellow] 58 4" xfId="6890"/>
    <cellStyle name="Input [yellow] 58 5" xfId="9411"/>
    <cellStyle name="Input [yellow] 58 6" xfId="6134"/>
    <cellStyle name="Input [yellow] 58 7" xfId="10546"/>
    <cellStyle name="Input [yellow] 59" xfId="2004"/>
    <cellStyle name="Input [yellow] 59 2" xfId="6159"/>
    <cellStyle name="Input [yellow] 59 3" xfId="8119"/>
    <cellStyle name="Input [yellow] 59 4" xfId="7344"/>
    <cellStyle name="Input [yellow] 59 5" xfId="9700"/>
    <cellStyle name="Input [yellow] 59 6" xfId="9057"/>
    <cellStyle name="Input [yellow] 59 7" xfId="10761"/>
    <cellStyle name="Input [yellow] 6" xfId="1780"/>
    <cellStyle name="Input [yellow] 6 2" xfId="6424"/>
    <cellStyle name="Input [yellow] 6 3" xfId="7469"/>
    <cellStyle name="Input [yellow] 6 4" xfId="7582"/>
    <cellStyle name="Input [yellow] 6 5" xfId="9159"/>
    <cellStyle name="Input [yellow] 6 6" xfId="9242"/>
    <cellStyle name="Input [yellow] 6 7" xfId="10402"/>
    <cellStyle name="Input [yellow] 60" xfId="1707"/>
    <cellStyle name="Input [yellow] 60 2" xfId="5806"/>
    <cellStyle name="Input [yellow] 60 3" xfId="6657"/>
    <cellStyle name="Input [yellow] 60 4" xfId="5540"/>
    <cellStyle name="Input [yellow] 60 5" xfId="5692"/>
    <cellStyle name="Input [yellow] 60 6" xfId="7441"/>
    <cellStyle name="Input [yellow] 60 7" xfId="6867"/>
    <cellStyle name="Input [yellow] 61" xfId="2006"/>
    <cellStyle name="Input [yellow] 61 2" xfId="6034"/>
    <cellStyle name="Input [yellow] 61 3" xfId="8121"/>
    <cellStyle name="Input [yellow] 61 4" xfId="7335"/>
    <cellStyle name="Input [yellow] 61 5" xfId="9702"/>
    <cellStyle name="Input [yellow] 61 6" xfId="9048"/>
    <cellStyle name="Input [yellow] 61 7" xfId="10763"/>
    <cellStyle name="Input [yellow] 62" xfId="1705"/>
    <cellStyle name="Input [yellow] 62 2" xfId="5458"/>
    <cellStyle name="Input [yellow] 62 3" xfId="7797"/>
    <cellStyle name="Input [yellow] 62 4" xfId="6507"/>
    <cellStyle name="Input [yellow] 62 5" xfId="9404"/>
    <cellStyle name="Input [yellow] 62 6" xfId="6971"/>
    <cellStyle name="Input [yellow] 62 7" xfId="10540"/>
    <cellStyle name="Input [yellow] 63" xfId="2008"/>
    <cellStyle name="Input [yellow] 63 2" xfId="6015"/>
    <cellStyle name="Input [yellow] 63 3" xfId="8123"/>
    <cellStyle name="Input [yellow] 63 4" xfId="7329"/>
    <cellStyle name="Input [yellow] 63 5" xfId="9704"/>
    <cellStyle name="Input [yellow] 63 6" xfId="9042"/>
    <cellStyle name="Input [yellow] 63 7" xfId="10765"/>
    <cellStyle name="Input [yellow] 64" xfId="1703"/>
    <cellStyle name="Input [yellow] 64 2" xfId="6075"/>
    <cellStyle name="Input [yellow] 64 3" xfId="7689"/>
    <cellStyle name="Input [yellow] 64 4" xfId="7249"/>
    <cellStyle name="Input [yellow] 64 5" xfId="9319"/>
    <cellStyle name="Input [yellow] 64 6" xfId="8979"/>
    <cellStyle name="Input [yellow] 64 7" xfId="10488"/>
    <cellStyle name="Input [yellow] 65" xfId="2010"/>
    <cellStyle name="Input [yellow] 65 2" xfId="3598"/>
    <cellStyle name="Input [yellow] 65 3" xfId="8125"/>
    <cellStyle name="Input [yellow] 65 4" xfId="2795"/>
    <cellStyle name="Input [yellow] 65 5" xfId="9706"/>
    <cellStyle name="Input [yellow] 65 6" xfId="3597"/>
    <cellStyle name="Input [yellow] 65 7" xfId="10767"/>
    <cellStyle name="Input [yellow] 66" xfId="1701"/>
    <cellStyle name="Input [yellow] 66 2" xfId="6066"/>
    <cellStyle name="Input [yellow] 66 3" xfId="7674"/>
    <cellStyle name="Input [yellow] 66 4" xfId="7240"/>
    <cellStyle name="Input [yellow] 66 5" xfId="9309"/>
    <cellStyle name="Input [yellow] 66 6" xfId="8971"/>
    <cellStyle name="Input [yellow] 66 7" xfId="10480"/>
    <cellStyle name="Input [yellow] 67" xfId="2012"/>
    <cellStyle name="Input [yellow] 67 2" xfId="6020"/>
    <cellStyle name="Input [yellow] 67 3" xfId="8127"/>
    <cellStyle name="Input [yellow] 67 4" xfId="5793"/>
    <cellStyle name="Input [yellow] 67 5" xfId="9708"/>
    <cellStyle name="Input [yellow] 67 6" xfId="7514"/>
    <cellStyle name="Input [yellow] 67 7" xfId="10769"/>
    <cellStyle name="Input [yellow] 68" xfId="1699"/>
    <cellStyle name="Input [yellow] 68 2" xfId="6060"/>
    <cellStyle name="Input [yellow] 68 3" xfId="7664"/>
    <cellStyle name="Input [yellow] 68 4" xfId="7234"/>
    <cellStyle name="Input [yellow] 68 5" xfId="9301"/>
    <cellStyle name="Input [yellow] 68 6" xfId="8966"/>
    <cellStyle name="Input [yellow] 68 7" xfId="10474"/>
    <cellStyle name="Input [yellow] 69" xfId="2014"/>
    <cellStyle name="Input [yellow] 69 2" xfId="5484"/>
    <cellStyle name="Input [yellow] 69 3" xfId="8129"/>
    <cellStyle name="Input [yellow] 69 4" xfId="6734"/>
    <cellStyle name="Input [yellow] 69 5" xfId="9710"/>
    <cellStyle name="Input [yellow] 69 6" xfId="7883"/>
    <cellStyle name="Input [yellow] 69 7" xfId="10771"/>
    <cellStyle name="Input [yellow] 7" xfId="1934"/>
    <cellStyle name="Input [yellow] 7 2" xfId="7060"/>
    <cellStyle name="Input [yellow] 7 3" xfId="8049"/>
    <cellStyle name="Input [yellow] 7 4" xfId="8818"/>
    <cellStyle name="Input [yellow] 7 5" xfId="9630"/>
    <cellStyle name="Input [yellow] 7 6" xfId="10233"/>
    <cellStyle name="Input [yellow] 7 7" xfId="10691"/>
    <cellStyle name="Input [yellow] 70" xfId="1697"/>
    <cellStyle name="Input [yellow] 70 2" xfId="5709"/>
    <cellStyle name="Input [yellow] 70 3" xfId="7648"/>
    <cellStyle name="Input [yellow] 70 4" xfId="8430"/>
    <cellStyle name="Input [yellow] 70 5" xfId="9289"/>
    <cellStyle name="Input [yellow] 70 6" xfId="9970"/>
    <cellStyle name="Input [yellow] 70 7" xfId="10467"/>
    <cellStyle name="Input [yellow] 71" xfId="2016"/>
    <cellStyle name="Input [yellow] 71 2" xfId="6779"/>
    <cellStyle name="Input [yellow] 71 3" xfId="8131"/>
    <cellStyle name="Input [yellow] 71 4" xfId="8603"/>
    <cellStyle name="Input [yellow] 71 5" xfId="9712"/>
    <cellStyle name="Input [yellow] 71 6" xfId="10104"/>
    <cellStyle name="Input [yellow] 71 7" xfId="10773"/>
    <cellStyle name="Input [yellow] 72" xfId="1695"/>
    <cellStyle name="Input [yellow] 72 2" xfId="5358"/>
    <cellStyle name="Input [yellow] 72 3" xfId="7642"/>
    <cellStyle name="Input [yellow] 72 4" xfId="8431"/>
    <cellStyle name="Input [yellow] 72 5" xfId="9284"/>
    <cellStyle name="Input [yellow] 72 6" xfId="9971"/>
    <cellStyle name="Input [yellow] 72 7" xfId="10464"/>
    <cellStyle name="Input [yellow] 73" xfId="2018"/>
    <cellStyle name="Input [yellow] 73 2" xfId="7369"/>
    <cellStyle name="Input [yellow] 73 3" xfId="8133"/>
    <cellStyle name="Input [yellow] 73 4" xfId="9078"/>
    <cellStyle name="Input [yellow] 73 5" xfId="9714"/>
    <cellStyle name="Input [yellow] 73 6" xfId="10363"/>
    <cellStyle name="Input [yellow] 73 7" xfId="10775"/>
    <cellStyle name="Input [yellow] 74" xfId="1693"/>
    <cellStyle name="Input [yellow] 74 2" xfId="5975"/>
    <cellStyle name="Input [yellow] 74 3" xfId="7625"/>
    <cellStyle name="Input [yellow] 74 4" xfId="6371"/>
    <cellStyle name="Input [yellow] 74 5" xfId="9273"/>
    <cellStyle name="Input [yellow] 74 6" xfId="7530"/>
    <cellStyle name="Input [yellow] 74 7" xfId="10458"/>
    <cellStyle name="Input [yellow] 75" xfId="2020"/>
    <cellStyle name="Input [yellow] 75 2" xfId="7408"/>
    <cellStyle name="Input [yellow] 75 3" xfId="8135"/>
    <cellStyle name="Input [yellow] 75 4" xfId="9115"/>
    <cellStyle name="Input [yellow] 75 5" xfId="9716"/>
    <cellStyle name="Input [yellow] 75 6" xfId="10384"/>
    <cellStyle name="Input [yellow] 75 7" xfId="10777"/>
    <cellStyle name="Input [yellow] 76" xfId="1691"/>
    <cellStyle name="Input [yellow] 76 2" xfId="5966"/>
    <cellStyle name="Input [yellow] 76 3" xfId="7610"/>
    <cellStyle name="Input [yellow] 76 4" xfId="2633"/>
    <cellStyle name="Input [yellow] 76 5" xfId="9261"/>
    <cellStyle name="Input [yellow] 76 6" xfId="3156"/>
    <cellStyle name="Input [yellow] 76 7" xfId="10453"/>
    <cellStyle name="Input [yellow] 77" xfId="2022"/>
    <cellStyle name="Input [yellow] 77 2" xfId="7524"/>
    <cellStyle name="Input [yellow] 77 3" xfId="8137"/>
    <cellStyle name="Input [yellow] 77 4" xfId="9196"/>
    <cellStyle name="Input [yellow] 77 5" xfId="9718"/>
    <cellStyle name="Input [yellow] 77 6" xfId="10420"/>
    <cellStyle name="Input [yellow] 77 7" xfId="10779"/>
    <cellStyle name="Input [yellow] 78" xfId="1689"/>
    <cellStyle name="Input [yellow] 78 2" xfId="5960"/>
    <cellStyle name="Input [yellow] 78 3" xfId="7481"/>
    <cellStyle name="Input [yellow] 78 4" xfId="5758"/>
    <cellStyle name="Input [yellow] 78 5" xfId="9168"/>
    <cellStyle name="Input [yellow] 78 6" xfId="6932"/>
    <cellStyle name="Input [yellow] 78 7" xfId="10405"/>
    <cellStyle name="Input [yellow] 79" xfId="2024"/>
    <cellStyle name="Input [yellow] 79 2" xfId="7542"/>
    <cellStyle name="Input [yellow] 79 3" xfId="8139"/>
    <cellStyle name="Input [yellow] 79 4" xfId="9207"/>
    <cellStyle name="Input [yellow] 79 5" xfId="9720"/>
    <cellStyle name="Input [yellow] 79 6" xfId="10425"/>
    <cellStyle name="Input [yellow] 79 7" xfId="10781"/>
    <cellStyle name="Input [yellow] 8" xfId="1777"/>
    <cellStyle name="Input [yellow] 8 2" xfId="7213"/>
    <cellStyle name="Input [yellow] 8 3" xfId="7308"/>
    <cellStyle name="Input [yellow] 8 4" xfId="8948"/>
    <cellStyle name="Input [yellow] 8 5" xfId="9025"/>
    <cellStyle name="Input [yellow] 8 6" xfId="10299"/>
    <cellStyle name="Input [yellow] 8 7" xfId="10335"/>
    <cellStyle name="Input [yellow] 80" xfId="1687"/>
    <cellStyle name="Input [yellow] 80 2" xfId="6961"/>
    <cellStyle name="Input [yellow] 80 3" xfId="7448"/>
    <cellStyle name="Input [yellow] 80 4" xfId="8728"/>
    <cellStyle name="Input [yellow] 80 5" xfId="9144"/>
    <cellStyle name="Input [yellow] 80 6" xfId="10181"/>
    <cellStyle name="Input [yellow] 80 7" xfId="10395"/>
    <cellStyle name="Input [yellow] 81" xfId="2026"/>
    <cellStyle name="Input [yellow] 81 2" xfId="7555"/>
    <cellStyle name="Input [yellow] 81 3" xfId="8141"/>
    <cellStyle name="Input [yellow] 81 4" xfId="9219"/>
    <cellStyle name="Input [yellow] 81 5" xfId="9722"/>
    <cellStyle name="Input [yellow] 81 6" xfId="10430"/>
    <cellStyle name="Input [yellow] 81 7" xfId="10783"/>
    <cellStyle name="Input [yellow] 82" xfId="1685"/>
    <cellStyle name="Input [yellow] 82 2" xfId="6683"/>
    <cellStyle name="Input [yellow] 82 3" xfId="7291"/>
    <cellStyle name="Input [yellow] 82 4" xfId="6444"/>
    <cellStyle name="Input [yellow] 82 5" xfId="9013"/>
    <cellStyle name="Input [yellow] 82 6" xfId="7599"/>
    <cellStyle name="Input [yellow] 82 7" xfId="10329"/>
    <cellStyle name="Input [yellow] 83" xfId="2028"/>
    <cellStyle name="Input [yellow] 83 2" xfId="7562"/>
    <cellStyle name="Input [yellow] 83 3" xfId="8143"/>
    <cellStyle name="Input [yellow] 83 4" xfId="9225"/>
    <cellStyle name="Input [yellow] 83 5" xfId="9724"/>
    <cellStyle name="Input [yellow] 83 6" xfId="10434"/>
    <cellStyle name="Input [yellow] 83 7" xfId="10785"/>
    <cellStyle name="Input [yellow] 84" xfId="1683"/>
    <cellStyle name="Input [yellow] 84 2" xfId="7272"/>
    <cellStyle name="Input [yellow] 84 3" xfId="7114"/>
    <cellStyle name="Input [yellow] 84 4" xfId="8996"/>
    <cellStyle name="Input [yellow] 84 5" xfId="8866"/>
    <cellStyle name="Input [yellow] 84 6" xfId="10320"/>
    <cellStyle name="Input [yellow] 84 7" xfId="10261"/>
    <cellStyle name="Input [yellow] 85" xfId="2030"/>
    <cellStyle name="Input [yellow] 85 2" xfId="7574"/>
    <cellStyle name="Input [yellow] 85 3" xfId="8145"/>
    <cellStyle name="Input [yellow] 85 4" xfId="9235"/>
    <cellStyle name="Input [yellow] 85 5" xfId="9726"/>
    <cellStyle name="Input [yellow] 85 6" xfId="10438"/>
    <cellStyle name="Input [yellow] 85 7" xfId="10787"/>
    <cellStyle name="Input [yellow] 86" xfId="1681"/>
    <cellStyle name="Input [yellow] 86 2" xfId="7312"/>
    <cellStyle name="Input [yellow] 86 3" xfId="5675"/>
    <cellStyle name="Input [yellow] 86 4" xfId="9029"/>
    <cellStyle name="Input [yellow] 86 5" xfId="6451"/>
    <cellStyle name="Input [yellow] 86 6" xfId="10336"/>
    <cellStyle name="Input [yellow] 86 7" xfId="7605"/>
    <cellStyle name="Input [yellow] 87" xfId="2032"/>
    <cellStyle name="Input [yellow] 87 2" xfId="7587"/>
    <cellStyle name="Input [yellow] 87 3" xfId="8147"/>
    <cellStyle name="Input [yellow] 87 4" xfId="9246"/>
    <cellStyle name="Input [yellow] 87 5" xfId="9728"/>
    <cellStyle name="Input [yellow] 87 6" xfId="10444"/>
    <cellStyle name="Input [yellow] 87 7" xfId="10789"/>
    <cellStyle name="Input [yellow] 88" xfId="1679"/>
    <cellStyle name="Input [yellow] 88 2" xfId="7432"/>
    <cellStyle name="Input [yellow] 88 3" xfId="7130"/>
    <cellStyle name="Input [yellow] 88 4" xfId="9134"/>
    <cellStyle name="Input [yellow] 88 5" xfId="8878"/>
    <cellStyle name="Input [yellow] 88 6" xfId="10390"/>
    <cellStyle name="Input [yellow] 88 7" xfId="10266"/>
    <cellStyle name="Input [yellow] 89" xfId="2034"/>
    <cellStyle name="Input [yellow] 89 2" xfId="7600"/>
    <cellStyle name="Input [yellow] 89 3" xfId="8149"/>
    <cellStyle name="Input [yellow] 89 4" xfId="9256"/>
    <cellStyle name="Input [yellow] 89 5" xfId="9730"/>
    <cellStyle name="Input [yellow] 89 6" xfId="10450"/>
    <cellStyle name="Input [yellow] 89 7" xfId="10791"/>
    <cellStyle name="Input [yellow] 9" xfId="1937"/>
    <cellStyle name="Input [yellow] 9 2" xfId="6476"/>
    <cellStyle name="Input [yellow] 9 3" xfId="8052"/>
    <cellStyle name="Input [yellow] 9 4" xfId="7632"/>
    <cellStyle name="Input [yellow] 9 5" xfId="9633"/>
    <cellStyle name="Input [yellow] 9 6" xfId="9278"/>
    <cellStyle name="Input [yellow] 9 7" xfId="10694"/>
    <cellStyle name="Input [yellow] 90" xfId="1677"/>
    <cellStyle name="Input [yellow] 90 2" xfId="7447"/>
    <cellStyle name="Input [yellow] 90 3" xfId="7497"/>
    <cellStyle name="Input [yellow] 90 4" xfId="9143"/>
    <cellStyle name="Input [yellow] 90 5" xfId="9178"/>
    <cellStyle name="Input [yellow] 90 6" xfId="10394"/>
    <cellStyle name="Input [yellow] 90 7" xfId="10412"/>
    <cellStyle name="Input [yellow] 91" xfId="2036"/>
    <cellStyle name="Input [yellow] 91 2" xfId="7327"/>
    <cellStyle name="Input [yellow] 91 3" xfId="8151"/>
    <cellStyle name="Input [yellow] 91 4" xfId="9040"/>
    <cellStyle name="Input [yellow] 91 5" xfId="9732"/>
    <cellStyle name="Input [yellow] 91 6" xfId="10339"/>
    <cellStyle name="Input [yellow] 91 7" xfId="10793"/>
    <cellStyle name="Input [yellow] 92" xfId="1675"/>
    <cellStyle name="Input [yellow] 92 2" xfId="6866"/>
    <cellStyle name="Input [yellow] 92 3" xfId="7463"/>
    <cellStyle name="Input [yellow] 92 4" xfId="7687"/>
    <cellStyle name="Input [yellow] 92 5" xfId="9155"/>
    <cellStyle name="Input [yellow] 92 6" xfId="9318"/>
    <cellStyle name="Input [yellow] 92 7" xfId="10400"/>
    <cellStyle name="Input [yellow] 93" xfId="2306"/>
    <cellStyle name="Input [yellow] 94" xfId="2310"/>
    <cellStyle name="Input [yellow] 95" xfId="2305"/>
    <cellStyle name="Input [yellow] 96" xfId="2708"/>
    <cellStyle name="Input [yellow] 97" xfId="3544"/>
    <cellStyle name="Input [yellow] 98" xfId="2925"/>
    <cellStyle name="Input [yellow] 99" xfId="3423"/>
    <cellStyle name="no dec" xfId="455"/>
    <cellStyle name="Norma,_laroux_4_营业在建 (2)_E21" xfId="456"/>
    <cellStyle name="Normal - Style1" xfId="457"/>
    <cellStyle name="Normal_#10-Headcount" xfId="458"/>
    <cellStyle name="Percent [2]" xfId="459"/>
    <cellStyle name="Percent_laroux" xfId="460"/>
    <cellStyle name="RowLevel_0" xfId="461"/>
    <cellStyle name="S0" xfId="462"/>
    <cellStyle name="S1" xfId="463"/>
    <cellStyle name="S1 2" xfId="464"/>
    <cellStyle name="S10" xfId="465"/>
    <cellStyle name="S11" xfId="466"/>
    <cellStyle name="S12" xfId="467"/>
    <cellStyle name="S13" xfId="468"/>
    <cellStyle name="S14" xfId="469"/>
    <cellStyle name="S15" xfId="470"/>
    <cellStyle name="S16" xfId="471"/>
    <cellStyle name="S17" xfId="472"/>
    <cellStyle name="S18" xfId="473"/>
    <cellStyle name="S19" xfId="474"/>
    <cellStyle name="S2" xfId="475"/>
    <cellStyle name="S2 2" xfId="476"/>
    <cellStyle name="S20" xfId="477"/>
    <cellStyle name="S21" xfId="478"/>
    <cellStyle name="S22" xfId="479"/>
    <cellStyle name="S23" xfId="480"/>
    <cellStyle name="S24" xfId="481"/>
    <cellStyle name="S25" xfId="482"/>
    <cellStyle name="S26" xfId="483"/>
    <cellStyle name="S3" xfId="484"/>
    <cellStyle name="S4" xfId="485"/>
    <cellStyle name="S5" xfId="486"/>
    <cellStyle name="S5 2" xfId="487"/>
    <cellStyle name="S6" xfId="488"/>
    <cellStyle name="S7" xfId="489"/>
    <cellStyle name="S8" xfId="490"/>
    <cellStyle name="S8 2" xfId="491"/>
    <cellStyle name="S9" xfId="492"/>
    <cellStyle name="S9 2" xfId="493"/>
    <cellStyle name="Total" xfId="494"/>
    <cellStyle name="百分比 2" xfId="1"/>
    <cellStyle name="百分比 2 2" xfId="495"/>
    <cellStyle name="百分比 2 3" xfId="496"/>
    <cellStyle name="标题 1 2" xfId="497"/>
    <cellStyle name="标题 2 2" xfId="498"/>
    <cellStyle name="标题 3 2" xfId="499"/>
    <cellStyle name="标题 4 2" xfId="500"/>
    <cellStyle name="标题 5" xfId="501"/>
    <cellStyle name="表标题" xfId="502"/>
    <cellStyle name="表标题 10" xfId="1807"/>
    <cellStyle name="表标题 10 2" xfId="6295"/>
    <cellStyle name="表标题 10 3" xfId="7822"/>
    <cellStyle name="表标题 10 4" xfId="2595"/>
    <cellStyle name="表标题 10 5" xfId="9429"/>
    <cellStyle name="表标题 10 6" xfId="2319"/>
    <cellStyle name="表标题 10 7" xfId="10559"/>
    <cellStyle name="表标题 100" xfId="3132"/>
    <cellStyle name="表标题 101" xfId="4234"/>
    <cellStyle name="表标题 102" xfId="2468"/>
    <cellStyle name="表标题 103" xfId="2894"/>
    <cellStyle name="表标题 104" xfId="4106"/>
    <cellStyle name="表标题 105" xfId="2979"/>
    <cellStyle name="表标题 106" xfId="3350"/>
    <cellStyle name="表标题 107" xfId="3715"/>
    <cellStyle name="表标题 108" xfId="2783"/>
    <cellStyle name="表标题 109" xfId="3149"/>
    <cellStyle name="表标题 11" xfId="1907"/>
    <cellStyle name="表标题 11 2" xfId="5451"/>
    <cellStyle name="表标题 11 3" xfId="8022"/>
    <cellStyle name="表标题 11 4" xfId="6335"/>
    <cellStyle name="表标题 11 5" xfId="9603"/>
    <cellStyle name="表标题 11 6" xfId="6209"/>
    <cellStyle name="表标题 11 7" xfId="10664"/>
    <cellStyle name="表标题 110" xfId="3629"/>
    <cellStyle name="表标题 111" xfId="2916"/>
    <cellStyle name="表标题 112" xfId="4111"/>
    <cellStyle name="表标题 113" xfId="3612"/>
    <cellStyle name="表标题 114" xfId="2890"/>
    <cellStyle name="表标题 115" xfId="3492"/>
    <cellStyle name="表标题 116" xfId="3805"/>
    <cellStyle name="表标题 117" xfId="3344"/>
    <cellStyle name="表标题 118" xfId="3833"/>
    <cellStyle name="表标题 119" xfId="3664"/>
    <cellStyle name="表标题 12" xfId="1806"/>
    <cellStyle name="表标题 12 2" xfId="7129"/>
    <cellStyle name="表标题 12 3" xfId="7819"/>
    <cellStyle name="表标题 12 4" xfId="8877"/>
    <cellStyle name="表标题 12 5" xfId="9426"/>
    <cellStyle name="表标题 12 6" xfId="10265"/>
    <cellStyle name="表标题 12 7" xfId="10557"/>
    <cellStyle name="表标题 120" xfId="3785"/>
    <cellStyle name="表标题 121" xfId="3593"/>
    <cellStyle name="表标题 122" xfId="4005"/>
    <cellStyle name="表标题 123" xfId="3773"/>
    <cellStyle name="表标题 124" xfId="2374"/>
    <cellStyle name="表标题 125" xfId="4529"/>
    <cellStyle name="表标题 126" xfId="3109"/>
    <cellStyle name="表标题 127" xfId="4335"/>
    <cellStyle name="表标题 128" xfId="4044"/>
    <cellStyle name="表标题 129" xfId="4510"/>
    <cellStyle name="表标题 13" xfId="1908"/>
    <cellStyle name="表标题 13 2" xfId="6666"/>
    <cellStyle name="表标题 13 3" xfId="8023"/>
    <cellStyle name="表标题 13 4" xfId="4964"/>
    <cellStyle name="表标题 13 5" xfId="9604"/>
    <cellStyle name="表标题 13 6" xfId="6914"/>
    <cellStyle name="表标题 13 7" xfId="10665"/>
    <cellStyle name="表标题 130" xfId="2735"/>
    <cellStyle name="表标题 131" xfId="4807"/>
    <cellStyle name="表标题 132" xfId="4909"/>
    <cellStyle name="表标题 133" xfId="5008"/>
    <cellStyle name="表标题 134" xfId="5108"/>
    <cellStyle name="表标题 135" xfId="5209"/>
    <cellStyle name="表标题 136" xfId="5310"/>
    <cellStyle name="表标题 137" xfId="5410"/>
    <cellStyle name="表标题 138" xfId="2860"/>
    <cellStyle name="表标题 139" xfId="5610"/>
    <cellStyle name="表标题 14" xfId="1805"/>
    <cellStyle name="表标题 14 2" xfId="6577"/>
    <cellStyle name="表标题 14 3" xfId="7816"/>
    <cellStyle name="表标题 14 4" xfId="8662"/>
    <cellStyle name="表标题 14 5" xfId="9423"/>
    <cellStyle name="表标题 14 6" xfId="10141"/>
    <cellStyle name="表标题 14 7" xfId="10555"/>
    <cellStyle name="表标题 140" xfId="6186"/>
    <cellStyle name="表标题 141" xfId="7992"/>
    <cellStyle name="表标题 142" xfId="5907"/>
    <cellStyle name="表标题 143" xfId="5810"/>
    <cellStyle name="表标题 144" xfId="8420"/>
    <cellStyle name="表标题 145" xfId="5165"/>
    <cellStyle name="表标题 146" xfId="6636"/>
    <cellStyle name="表标题 147" xfId="8515"/>
    <cellStyle name="表标题 148" xfId="6525"/>
    <cellStyle name="表标题 149" xfId="6951"/>
    <cellStyle name="表标题 15" xfId="1909"/>
    <cellStyle name="表标题 15 2" xfId="5307"/>
    <cellStyle name="表标题 15 3" xfId="8024"/>
    <cellStyle name="表标题 15 4" xfId="6497"/>
    <cellStyle name="表标题 15 5" xfId="9605"/>
    <cellStyle name="表标题 15 6" xfId="2663"/>
    <cellStyle name="表标题 15 7" xfId="10666"/>
    <cellStyle name="表标题 150" xfId="8404"/>
    <cellStyle name="表标题 151" xfId="6791"/>
    <cellStyle name="表标题 152" xfId="8624"/>
    <cellStyle name="表标题 153" xfId="9576"/>
    <cellStyle name="表标题 154" xfId="6887"/>
    <cellStyle name="表标题 155" xfId="6983"/>
    <cellStyle name="表标题 156" xfId="9960"/>
    <cellStyle name="表标题 157" xfId="6539"/>
    <cellStyle name="表标题 158" xfId="7787"/>
    <cellStyle name="表标题 159" xfId="10037"/>
    <cellStyle name="表标题 16" xfId="1804"/>
    <cellStyle name="表标题 16 2" xfId="6405"/>
    <cellStyle name="表标题 16 3" xfId="7814"/>
    <cellStyle name="表标题 16 4" xfId="8656"/>
    <cellStyle name="表标题 16 5" xfId="9421"/>
    <cellStyle name="表标题 16 6" xfId="10137"/>
    <cellStyle name="表标题 16 7" xfId="10553"/>
    <cellStyle name="表标题 160" xfId="7493"/>
    <cellStyle name="表标题 161" xfId="8718"/>
    <cellStyle name="表标题 162" xfId="9955"/>
    <cellStyle name="表标题 163" xfId="8607"/>
    <cellStyle name="表标题 17" xfId="1910"/>
    <cellStyle name="表标题 17 2" xfId="6721"/>
    <cellStyle name="表标题 17 3" xfId="8025"/>
    <cellStyle name="表标题 17 4" xfId="6322"/>
    <cellStyle name="表标题 17 5" xfId="9606"/>
    <cellStyle name="表标题 17 6" xfId="7484"/>
    <cellStyle name="表标题 17 7" xfId="10667"/>
    <cellStyle name="表标题 18" xfId="1803"/>
    <cellStyle name="表标题 18 2" xfId="6640"/>
    <cellStyle name="表标题 18 3" xfId="7811"/>
    <cellStyle name="表标题 18 4" xfId="7791"/>
    <cellStyle name="表标题 18 5" xfId="9418"/>
    <cellStyle name="表标题 18 6" xfId="9398"/>
    <cellStyle name="表标题 18 7" xfId="10551"/>
    <cellStyle name="表标题 19" xfId="1911"/>
    <cellStyle name="表标题 19 2" xfId="6781"/>
    <cellStyle name="表标题 19 3" xfId="8026"/>
    <cellStyle name="表标题 19 4" xfId="7928"/>
    <cellStyle name="表标题 19 5" xfId="9607"/>
    <cellStyle name="表标题 19 6" xfId="9523"/>
    <cellStyle name="表标题 19 7" xfId="10668"/>
    <cellStyle name="表标题 2" xfId="1811"/>
    <cellStyle name="表标题 2 2" xfId="6634"/>
    <cellStyle name="表标题 2 3" xfId="7830"/>
    <cellStyle name="表标题 2 4" xfId="8670"/>
    <cellStyle name="表标题 2 5" xfId="9435"/>
    <cellStyle name="表标题 2 6" xfId="10147"/>
    <cellStyle name="表标题 2 7" xfId="10565"/>
    <cellStyle name="表标题 20" xfId="1802"/>
    <cellStyle name="表标题 20 2" xfId="7387"/>
    <cellStyle name="表标题 20 3" xfId="7808"/>
    <cellStyle name="表标题 20 4" xfId="9095"/>
    <cellStyle name="表标题 20 5" xfId="9415"/>
    <cellStyle name="表标题 20 6" xfId="10375"/>
    <cellStyle name="表标题 20 7" xfId="10549"/>
    <cellStyle name="表标题 21" xfId="1912"/>
    <cellStyle name="表标题 21 2" xfId="6862"/>
    <cellStyle name="表标题 21 3" xfId="8027"/>
    <cellStyle name="表标题 21 4" xfId="6288"/>
    <cellStyle name="表标题 21 5" xfId="9608"/>
    <cellStyle name="表标题 21 6" xfId="7453"/>
    <cellStyle name="表标题 21 7" xfId="10669"/>
    <cellStyle name="表标题 22" xfId="1801"/>
    <cellStyle name="表标题 22 2" xfId="7382"/>
    <cellStyle name="表标题 22 3" xfId="7805"/>
    <cellStyle name="表标题 22 4" xfId="9091"/>
    <cellStyle name="表标题 22 5" xfId="9412"/>
    <cellStyle name="表标题 22 6" xfId="10373"/>
    <cellStyle name="表标题 22 7" xfId="10547"/>
    <cellStyle name="表标题 23" xfId="1913"/>
    <cellStyle name="表标题 23 2" xfId="6327"/>
    <cellStyle name="表标题 23 3" xfId="8028"/>
    <cellStyle name="表标题 23 4" xfId="7489"/>
    <cellStyle name="表标题 23 5" xfId="9609"/>
    <cellStyle name="表标题 23 6" xfId="9175"/>
    <cellStyle name="表标题 23 7" xfId="10670"/>
    <cellStyle name="表标题 24" xfId="1800"/>
    <cellStyle name="表标题 24 2" xfId="7379"/>
    <cellStyle name="表标题 24 3" xfId="7803"/>
    <cellStyle name="表标题 24 4" xfId="9088"/>
    <cellStyle name="表标题 24 5" xfId="9410"/>
    <cellStyle name="表标题 24 6" xfId="10371"/>
    <cellStyle name="表标题 24 7" xfId="10545"/>
    <cellStyle name="表标题 25" xfId="1914"/>
    <cellStyle name="表标题 25 2" xfId="6871"/>
    <cellStyle name="表标题 25 3" xfId="8029"/>
    <cellStyle name="表标题 25 4" xfId="5661"/>
    <cellStyle name="表标题 25 5" xfId="9610"/>
    <cellStyle name="表标题 25 6" xfId="5349"/>
    <cellStyle name="表标题 25 7" xfId="10671"/>
    <cellStyle name="表标题 26" xfId="1799"/>
    <cellStyle name="表标题 26 2" xfId="7376"/>
    <cellStyle name="表标题 26 3" xfId="6916"/>
    <cellStyle name="表标题 26 4" xfId="9085"/>
    <cellStyle name="表标题 26 5" xfId="7145"/>
    <cellStyle name="表标题 26 6" xfId="10369"/>
    <cellStyle name="表标题 26 7" xfId="8891"/>
    <cellStyle name="表标题 27" xfId="1915"/>
    <cellStyle name="表标题 27 2" xfId="6049"/>
    <cellStyle name="表标题 27 3" xfId="8030"/>
    <cellStyle name="表标题 27 4" xfId="7223"/>
    <cellStyle name="表标题 27 5" xfId="9611"/>
    <cellStyle name="表标题 27 6" xfId="8958"/>
    <cellStyle name="表标题 27 7" xfId="10672"/>
    <cellStyle name="表标题 28" xfId="1798"/>
    <cellStyle name="表标题 28 2" xfId="7373"/>
    <cellStyle name="表标题 28 3" xfId="7801"/>
    <cellStyle name="表标题 28 4" xfId="9082"/>
    <cellStyle name="表标题 28 5" xfId="9408"/>
    <cellStyle name="表标题 28 6" xfId="10367"/>
    <cellStyle name="表标题 28 7" xfId="10543"/>
    <cellStyle name="表标题 29" xfId="1916"/>
    <cellStyle name="表标题 29 2" xfId="6893"/>
    <cellStyle name="表标题 29 3" xfId="8031"/>
    <cellStyle name="表标题 29 4" xfId="5991"/>
    <cellStyle name="表标题 29 5" xfId="9612"/>
    <cellStyle name="表标题 29 6" xfId="6947"/>
    <cellStyle name="表标题 29 7" xfId="10673"/>
    <cellStyle name="表标题 3" xfId="1903"/>
    <cellStyle name="表标题 3 2" xfId="5904"/>
    <cellStyle name="表标题 3 3" xfId="8018"/>
    <cellStyle name="表标题 3 4" xfId="6669"/>
    <cellStyle name="表标题 3 5" xfId="9599"/>
    <cellStyle name="表标题 3 6" xfId="8398"/>
    <cellStyle name="表标题 3 7" xfId="10660"/>
    <cellStyle name="表标题 30" xfId="1797"/>
    <cellStyle name="表标题 30 2" xfId="7370"/>
    <cellStyle name="表标题 30 3" xfId="7798"/>
    <cellStyle name="表标题 30 4" xfId="9079"/>
    <cellStyle name="表标题 30 5" xfId="9405"/>
    <cellStyle name="表标题 30 6" xfId="10364"/>
    <cellStyle name="表标题 30 7" xfId="10541"/>
    <cellStyle name="表标题 31" xfId="1917"/>
    <cellStyle name="表标题 31 2" xfId="6132"/>
    <cellStyle name="表标题 31 3" xfId="8032"/>
    <cellStyle name="表标题 31 4" xfId="7107"/>
    <cellStyle name="表标题 31 5" xfId="9613"/>
    <cellStyle name="表标题 31 6" xfId="8859"/>
    <cellStyle name="表标题 31 7" xfId="10674"/>
    <cellStyle name="表标题 32" xfId="1796"/>
    <cellStyle name="表标题 32 2" xfId="7367"/>
    <cellStyle name="表标题 32 3" xfId="7796"/>
    <cellStyle name="表标题 32 4" xfId="9076"/>
    <cellStyle name="表标题 32 5" xfId="9403"/>
    <cellStyle name="表标题 32 6" xfId="10362"/>
    <cellStyle name="表标题 32 7" xfId="10539"/>
    <cellStyle name="表标题 33" xfId="1918"/>
    <cellStyle name="表标题 33 2" xfId="6047"/>
    <cellStyle name="表标题 33 3" xfId="8033"/>
    <cellStyle name="表标题 33 4" xfId="7220"/>
    <cellStyle name="表标题 33 5" xfId="9614"/>
    <cellStyle name="表标题 33 6" xfId="8955"/>
    <cellStyle name="表标题 33 7" xfId="10675"/>
    <cellStyle name="表标题 34" xfId="1795"/>
    <cellStyle name="表标题 34 2" xfId="7364"/>
    <cellStyle name="表标题 34 3" xfId="7692"/>
    <cellStyle name="表标题 34 4" xfId="9074"/>
    <cellStyle name="表标题 34 5" xfId="9320"/>
    <cellStyle name="表标题 34 6" xfId="10361"/>
    <cellStyle name="表标题 34 7" xfId="10489"/>
    <cellStyle name="表标题 35" xfId="1919"/>
    <cellStyle name="表标题 35 2" xfId="6909"/>
    <cellStyle name="表标题 35 3" xfId="8034"/>
    <cellStyle name="表标题 35 4" xfId="6876"/>
    <cellStyle name="表标题 35 5" xfId="9615"/>
    <cellStyle name="表标题 35 6" xfId="5552"/>
    <cellStyle name="表标题 35 7" xfId="10676"/>
    <cellStyle name="表标题 36" xfId="1794"/>
    <cellStyle name="表标题 36 2" xfId="7361"/>
    <cellStyle name="表标题 36 3" xfId="7684"/>
    <cellStyle name="表标题 36 4" xfId="9071"/>
    <cellStyle name="表标题 36 5" xfId="9315"/>
    <cellStyle name="表标题 36 6" xfId="10359"/>
    <cellStyle name="表标题 36 7" xfId="10486"/>
    <cellStyle name="表标题 37" xfId="1920"/>
    <cellStyle name="表标题 37 2" xfId="6457"/>
    <cellStyle name="表标题 37 3" xfId="8035"/>
    <cellStyle name="表标题 37 4" xfId="7611"/>
    <cellStyle name="表标题 37 5" xfId="9616"/>
    <cellStyle name="表标题 37 6" xfId="9262"/>
    <cellStyle name="表标题 37 7" xfId="10677"/>
    <cellStyle name="表标题 38" xfId="1793"/>
    <cellStyle name="表标题 38 2" xfId="6637"/>
    <cellStyle name="表标题 38 3" xfId="7676"/>
    <cellStyle name="表标题 38 4" xfId="7788"/>
    <cellStyle name="表标题 38 5" xfId="9311"/>
    <cellStyle name="表标题 38 6" xfId="9396"/>
    <cellStyle name="表标题 38 7" xfId="10482"/>
    <cellStyle name="表标题 39" xfId="1921"/>
    <cellStyle name="表标题 39 2" xfId="7033"/>
    <cellStyle name="表标题 39 3" xfId="8036"/>
    <cellStyle name="表标题 39 4" xfId="8791"/>
    <cellStyle name="表标题 39 5" xfId="9617"/>
    <cellStyle name="表标题 39 6" xfId="10214"/>
    <cellStyle name="表标题 39 7" xfId="10678"/>
    <cellStyle name="表标题 4" xfId="1810"/>
    <cellStyle name="表标题 4 2" xfId="6430"/>
    <cellStyle name="表标题 4 3" xfId="7238"/>
    <cellStyle name="表标题 4 4" xfId="7586"/>
    <cellStyle name="表标题 4 5" xfId="8969"/>
    <cellStyle name="表标题 4 6" xfId="9245"/>
    <cellStyle name="表标题 4 7" xfId="10306"/>
    <cellStyle name="表标题 40" xfId="1792"/>
    <cellStyle name="表标题 40 2" xfId="6635"/>
    <cellStyle name="表标题 40 3" xfId="7670"/>
    <cellStyle name="表标题 40 4" xfId="7786"/>
    <cellStyle name="表标题 40 5" xfId="9306"/>
    <cellStyle name="表标题 40 6" xfId="9395"/>
    <cellStyle name="表标题 40 7" xfId="10478"/>
    <cellStyle name="表标题 41" xfId="1922"/>
    <cellStyle name="表标题 41 2" xfId="6766"/>
    <cellStyle name="表标题 41 3" xfId="8037"/>
    <cellStyle name="表标题 41 4" xfId="7914"/>
    <cellStyle name="表标题 41 5" xfId="9618"/>
    <cellStyle name="表标题 41 6" xfId="9509"/>
    <cellStyle name="表标题 41 7" xfId="10679"/>
    <cellStyle name="表标题 42" xfId="1791"/>
    <cellStyle name="表标题 42 2" xfId="7358"/>
    <cellStyle name="表标题 42 3" xfId="7667"/>
    <cellStyle name="表标题 42 4" xfId="9068"/>
    <cellStyle name="表标题 42 5" xfId="9304"/>
    <cellStyle name="表标题 42 6" xfId="10358"/>
    <cellStyle name="表标题 42 7" xfId="10476"/>
    <cellStyle name="表标题 43" xfId="1923"/>
    <cellStyle name="表标题 43 2" xfId="7036"/>
    <cellStyle name="表标题 43 3" xfId="8038"/>
    <cellStyle name="表标题 43 4" xfId="8794"/>
    <cellStyle name="表标题 43 5" xfId="9619"/>
    <cellStyle name="表标题 43 6" xfId="10216"/>
    <cellStyle name="表标题 43 7" xfId="10680"/>
    <cellStyle name="表标题 44" xfId="1790"/>
    <cellStyle name="表标题 44 2" xfId="7355"/>
    <cellStyle name="表标题 44 3" xfId="7659"/>
    <cellStyle name="表标题 44 4" xfId="9065"/>
    <cellStyle name="表标题 44 5" xfId="9297"/>
    <cellStyle name="表标题 44 6" xfId="10357"/>
    <cellStyle name="表标题 44 7" xfId="10472"/>
    <cellStyle name="表标题 45" xfId="1924"/>
    <cellStyle name="表标题 45 2" xfId="6176"/>
    <cellStyle name="表标题 45 3" xfId="8039"/>
    <cellStyle name="表标题 45 4" xfId="7070"/>
    <cellStyle name="表标题 45 5" xfId="9620"/>
    <cellStyle name="表标题 45 6" xfId="8826"/>
    <cellStyle name="表标题 45 7" xfId="10681"/>
    <cellStyle name="表标题 46" xfId="1789"/>
    <cellStyle name="表标题 46 2" xfId="7352"/>
    <cellStyle name="表标题 46 3" xfId="7651"/>
    <cellStyle name="表标题 46 4" xfId="9062"/>
    <cellStyle name="表标题 46 5" xfId="9292"/>
    <cellStyle name="表标题 46 6" xfId="10355"/>
    <cellStyle name="表标题 46 7" xfId="10469"/>
    <cellStyle name="表标题 47" xfId="1925"/>
    <cellStyle name="表标题 47 2" xfId="7045"/>
    <cellStyle name="表标题 47 3" xfId="8040"/>
    <cellStyle name="表标题 47 4" xfId="8803"/>
    <cellStyle name="表标题 47 5" xfId="9621"/>
    <cellStyle name="表标题 47 6" xfId="10223"/>
    <cellStyle name="表标题 47 7" xfId="10682"/>
    <cellStyle name="表标题 48" xfId="1788"/>
    <cellStyle name="表标题 48 2" xfId="7349"/>
    <cellStyle name="表标题 48 3" xfId="6648"/>
    <cellStyle name="表标题 48 4" xfId="9060"/>
    <cellStyle name="表标题 48 5" xfId="5142"/>
    <cellStyle name="表标题 48 6" xfId="10353"/>
    <cellStyle name="表标题 48 7" xfId="5654"/>
    <cellStyle name="表标题 49" xfId="1926"/>
    <cellStyle name="表标题 49 2" xfId="6760"/>
    <cellStyle name="表标题 49 3" xfId="8041"/>
    <cellStyle name="表标题 49 4" xfId="7908"/>
    <cellStyle name="表标题 49 5" xfId="9622"/>
    <cellStyle name="表标题 49 6" xfId="9503"/>
    <cellStyle name="表标题 49 7" xfId="10683"/>
    <cellStyle name="表标题 5" xfId="1904"/>
    <cellStyle name="表标题 5 2" xfId="6792"/>
    <cellStyle name="表标题 5 3" xfId="8019"/>
    <cellStyle name="表标题 5 4" xfId="7940"/>
    <cellStyle name="表标题 5 5" xfId="9600"/>
    <cellStyle name="表标题 5 6" xfId="9534"/>
    <cellStyle name="表标题 5 7" xfId="10661"/>
    <cellStyle name="表标题 50" xfId="1787"/>
    <cellStyle name="表标题 50 2" xfId="7346"/>
    <cellStyle name="表标题 50 3" xfId="7038"/>
    <cellStyle name="表标题 50 4" xfId="9058"/>
    <cellStyle name="表标题 50 5" xfId="8796"/>
    <cellStyle name="表标题 50 6" xfId="10351"/>
    <cellStyle name="表标题 50 7" xfId="10218"/>
    <cellStyle name="表标题 51" xfId="1927"/>
    <cellStyle name="表标题 51 2" xfId="7051"/>
    <cellStyle name="表标题 51 3" xfId="8042"/>
    <cellStyle name="表标题 51 4" xfId="8809"/>
    <cellStyle name="表标题 51 5" xfId="9623"/>
    <cellStyle name="表标题 51 6" xfId="10226"/>
    <cellStyle name="表标题 51 7" xfId="10684"/>
    <cellStyle name="表标题 52" xfId="1785"/>
    <cellStyle name="表标题 52 2" xfId="7340"/>
    <cellStyle name="表标题 52 3" xfId="7628"/>
    <cellStyle name="表标题 52 4" xfId="9053"/>
    <cellStyle name="表标题 52 5" xfId="9275"/>
    <cellStyle name="表标题 52 6" xfId="10349"/>
    <cellStyle name="表标题 52 7" xfId="10459"/>
    <cellStyle name="表标题 53" xfId="1929"/>
    <cellStyle name="表标题 53 2" xfId="6471"/>
    <cellStyle name="表标题 53 3" xfId="8044"/>
    <cellStyle name="表标题 53 4" xfId="7626"/>
    <cellStyle name="表标题 53 5" xfId="9625"/>
    <cellStyle name="表标题 53 6" xfId="9274"/>
    <cellStyle name="表标题 53 7" xfId="10686"/>
    <cellStyle name="表标题 54" xfId="1782"/>
    <cellStyle name="表标题 54 2" xfId="7331"/>
    <cellStyle name="表标题 54 3" xfId="7607"/>
    <cellStyle name="表标题 54 4" xfId="9044"/>
    <cellStyle name="表标题 54 5" xfId="9259"/>
    <cellStyle name="表标题 54 6" xfId="10342"/>
    <cellStyle name="表标题 54 7" xfId="10452"/>
    <cellStyle name="表标题 55" xfId="1932"/>
    <cellStyle name="表标题 55 2" xfId="7057"/>
    <cellStyle name="表标题 55 3" xfId="8047"/>
    <cellStyle name="表标题 55 4" xfId="8815"/>
    <cellStyle name="表标题 55 5" xfId="9628"/>
    <cellStyle name="表标题 55 6" xfId="10231"/>
    <cellStyle name="表标题 55 7" xfId="10689"/>
    <cellStyle name="表标题 56" xfId="1779"/>
    <cellStyle name="表标题 56 2" xfId="7328"/>
    <cellStyle name="表标题 56 3" xfId="6845"/>
    <cellStyle name="表标题 56 4" xfId="9041"/>
    <cellStyle name="表标题 56 5" xfId="6303"/>
    <cellStyle name="表标题 56 6" xfId="10340"/>
    <cellStyle name="表标题 56 7" xfId="7466"/>
    <cellStyle name="表标题 57" xfId="1935"/>
    <cellStyle name="表标题 57 2" xfId="6745"/>
    <cellStyle name="表标题 57 3" xfId="8050"/>
    <cellStyle name="表标题 57 4" xfId="7893"/>
    <cellStyle name="表标题 57 5" xfId="9631"/>
    <cellStyle name="表标题 57 6" xfId="9488"/>
    <cellStyle name="表标题 57 7" xfId="10692"/>
    <cellStyle name="表标题 58" xfId="1776"/>
    <cellStyle name="表标题 58 2" xfId="7204"/>
    <cellStyle name="表标题 58 3" xfId="7298"/>
    <cellStyle name="表标题 58 4" xfId="8939"/>
    <cellStyle name="表标题 58 5" xfId="9019"/>
    <cellStyle name="表标题 58 6" xfId="10295"/>
    <cellStyle name="表标题 58 7" xfId="10331"/>
    <cellStyle name="表标题 59" xfId="1938"/>
    <cellStyle name="表标题 59 2" xfId="6343"/>
    <cellStyle name="表标题 59 3" xfId="8053"/>
    <cellStyle name="表标题 59 4" xfId="7316"/>
    <cellStyle name="表标题 59 5" xfId="9634"/>
    <cellStyle name="表标题 59 6" xfId="9033"/>
    <cellStyle name="表标题 59 7" xfId="10695"/>
    <cellStyle name="表标题 6" xfId="1809"/>
    <cellStyle name="表标题 6 2" xfId="6427"/>
    <cellStyle name="表标题 6 3" xfId="7827"/>
    <cellStyle name="表标题 6 4" xfId="7585"/>
    <cellStyle name="表标题 6 5" xfId="9433"/>
    <cellStyle name="表标题 6 6" xfId="9244"/>
    <cellStyle name="表标题 6 7" xfId="10563"/>
    <cellStyle name="表标题 60" xfId="1773"/>
    <cellStyle name="表标题 60 2" xfId="7186"/>
    <cellStyle name="表标题 60 3" xfId="2416"/>
    <cellStyle name="表标题 60 4" xfId="8924"/>
    <cellStyle name="表标题 60 5" xfId="6440"/>
    <cellStyle name="表标题 60 6" xfId="10288"/>
    <cellStyle name="表标题 60 7" xfId="8578"/>
    <cellStyle name="表标题 61" xfId="1941"/>
    <cellStyle name="表标题 61 2" xfId="6345"/>
    <cellStyle name="表标题 61 3" xfId="8056"/>
    <cellStyle name="表标题 61 4" xfId="7319"/>
    <cellStyle name="表标题 61 5" xfId="9637"/>
    <cellStyle name="表标题 61 6" xfId="9035"/>
    <cellStyle name="表标题 61 7" xfId="10698"/>
    <cellStyle name="表标题 62" xfId="1770"/>
    <cellStyle name="表标题 62 2" xfId="7162"/>
    <cellStyle name="表标题 62 3" xfId="6070"/>
    <cellStyle name="表标题 62 4" xfId="8907"/>
    <cellStyle name="表标题 62 5" xfId="6587"/>
    <cellStyle name="表标题 62 6" xfId="10281"/>
    <cellStyle name="表标题 62 7" xfId="7742"/>
    <cellStyle name="表标题 63" xfId="1944"/>
    <cellStyle name="表标题 63 2" xfId="6619"/>
    <cellStyle name="表标题 63 3" xfId="8059"/>
    <cellStyle name="表标题 63 4" xfId="7770"/>
    <cellStyle name="表标题 63 5" xfId="9640"/>
    <cellStyle name="表标题 63 6" xfId="9381"/>
    <cellStyle name="表标题 63 7" xfId="10701"/>
    <cellStyle name="表标题 64" xfId="1767"/>
    <cellStyle name="表标题 64 2" xfId="7155"/>
    <cellStyle name="表标题 64 3" xfId="7079"/>
    <cellStyle name="表标题 64 4" xfId="8901"/>
    <cellStyle name="表标题 64 5" xfId="8833"/>
    <cellStyle name="表标题 64 6" xfId="10279"/>
    <cellStyle name="表标题 64 7" xfId="10243"/>
    <cellStyle name="表标题 65" xfId="1947"/>
    <cellStyle name="表标题 65 2" xfId="7072"/>
    <cellStyle name="表标题 65 3" xfId="8062"/>
    <cellStyle name="表标题 65 4" xfId="8828"/>
    <cellStyle name="表标题 65 5" xfId="9643"/>
    <cellStyle name="表标题 65 6" xfId="10239"/>
    <cellStyle name="表标题 65 7" xfId="10704"/>
    <cellStyle name="表标题 66" xfId="1764"/>
    <cellStyle name="表标题 66 2" xfId="7012"/>
    <cellStyle name="表标题 66 3" xfId="6265"/>
    <cellStyle name="表标题 66 4" xfId="8773"/>
    <cellStyle name="表标题 66 5" xfId="6447"/>
    <cellStyle name="表标题 66 6" xfId="10206"/>
    <cellStyle name="表标题 66 7" xfId="7601"/>
    <cellStyle name="表标题 67" xfId="1950"/>
    <cellStyle name="表标题 67 2" xfId="5607"/>
    <cellStyle name="表标题 67 3" xfId="8065"/>
    <cellStyle name="表标题 67 4" xfId="6788"/>
    <cellStyle name="表标题 67 5" xfId="9646"/>
    <cellStyle name="表标题 67 6" xfId="8606"/>
    <cellStyle name="表标题 67 7" xfId="10707"/>
    <cellStyle name="表标题 68" xfId="1761"/>
    <cellStyle name="表标题 68 2" xfId="6954"/>
    <cellStyle name="表标题 68 3" xfId="7235"/>
    <cellStyle name="表标题 68 4" xfId="8721"/>
    <cellStyle name="表标题 68 5" xfId="8967"/>
    <cellStyle name="表标题 68 6" xfId="10177"/>
    <cellStyle name="表标题 68 7" xfId="10304"/>
    <cellStyle name="表标题 69" xfId="1953"/>
    <cellStyle name="表标题 69 2" xfId="5751"/>
    <cellStyle name="表标题 69 3" xfId="8068"/>
    <cellStyle name="表标题 69 4" xfId="6925"/>
    <cellStyle name="表标题 69 5" xfId="9649"/>
    <cellStyle name="表标题 69 6" xfId="7881"/>
    <cellStyle name="表标题 69 7" xfId="10710"/>
    <cellStyle name="表标题 7" xfId="1905"/>
    <cellStyle name="表标题 7 2" xfId="6122"/>
    <cellStyle name="表标题 7 3" xfId="8020"/>
    <cellStyle name="表标题 7 4" xfId="7097"/>
    <cellStyle name="表标题 7 5" xfId="9601"/>
    <cellStyle name="表标题 7 6" xfId="8850"/>
    <cellStyle name="表标题 7 7" xfId="10662"/>
    <cellStyle name="表标题 70" xfId="1758"/>
    <cellStyle name="表标题 70 2" xfId="6416"/>
    <cellStyle name="表标题 70 3" xfId="7671"/>
    <cellStyle name="表标题 70 4" xfId="7695"/>
    <cellStyle name="表标题 70 5" xfId="9307"/>
    <cellStyle name="表标题 70 6" xfId="9322"/>
    <cellStyle name="表标题 70 7" xfId="10479"/>
    <cellStyle name="表标题 71" xfId="1956"/>
    <cellStyle name="表标题 71 2" xfId="7084"/>
    <cellStyle name="表标题 71 3" xfId="8071"/>
    <cellStyle name="表标题 71 4" xfId="8838"/>
    <cellStyle name="表标题 71 5" xfId="9652"/>
    <cellStyle name="表标题 71 6" xfId="10247"/>
    <cellStyle name="表标题 71 7" xfId="10713"/>
    <cellStyle name="表标题 72" xfId="1755"/>
    <cellStyle name="表标题 72 2" xfId="6204"/>
    <cellStyle name="表标题 72 3" xfId="7277"/>
    <cellStyle name="表标题 72 4" xfId="8634"/>
    <cellStyle name="表标题 72 5" xfId="8999"/>
    <cellStyle name="表标题 72 6" xfId="10122"/>
    <cellStyle name="表标题 72 7" xfId="10323"/>
    <cellStyle name="表标题 73" xfId="1959"/>
    <cellStyle name="表标题 73 2" xfId="6571"/>
    <cellStyle name="表标题 73 3" xfId="8074"/>
    <cellStyle name="表标题 73 4" xfId="7724"/>
    <cellStyle name="表标题 73 5" xfId="9655"/>
    <cellStyle name="表标题 73 6" xfId="9346"/>
    <cellStyle name="表标题 73 7" xfId="10716"/>
    <cellStyle name="表标题 74" xfId="1752"/>
    <cellStyle name="表标题 74 2" xfId="7096"/>
    <cellStyle name="表标题 74 3" xfId="7639"/>
    <cellStyle name="表标题 74 4" xfId="8849"/>
    <cellStyle name="表标题 74 5" xfId="9283"/>
    <cellStyle name="表标题 74 6" xfId="10253"/>
    <cellStyle name="表标题 74 7" xfId="10463"/>
    <cellStyle name="表标题 75" xfId="1962"/>
    <cellStyle name="表标题 75 2" xfId="6490"/>
    <cellStyle name="表标题 75 3" xfId="8077"/>
    <cellStyle name="表标题 75 4" xfId="7646"/>
    <cellStyle name="表标题 75 5" xfId="9658"/>
    <cellStyle name="表标题 75 6" xfId="9288"/>
    <cellStyle name="表标题 75 7" xfId="10719"/>
    <cellStyle name="表标题 76" xfId="1749"/>
    <cellStyle name="表标题 76 2" xfId="6967"/>
    <cellStyle name="表标题 76 3" xfId="6464"/>
    <cellStyle name="表标题 76 4" xfId="8732"/>
    <cellStyle name="表标题 76 5" xfId="5105"/>
    <cellStyle name="表标题 76 6" xfId="10183"/>
    <cellStyle name="表标题 76 7" xfId="5302"/>
    <cellStyle name="表标题 77" xfId="1965"/>
    <cellStyle name="表标题 77 2" xfId="6111"/>
    <cellStyle name="表标题 77 3" xfId="8080"/>
    <cellStyle name="表标题 77 4" xfId="7086"/>
    <cellStyle name="表标题 77 5" xfId="9661"/>
    <cellStyle name="表标题 77 6" xfId="8840"/>
    <cellStyle name="表标题 77 7" xfId="10722"/>
    <cellStyle name="表标题 78" xfId="1746"/>
    <cellStyle name="表标题 78 2" xfId="6139"/>
    <cellStyle name="表标题 78 3" xfId="7467"/>
    <cellStyle name="表标题 78 4" xfId="3919"/>
    <cellStyle name="表标题 78 5" xfId="9158"/>
    <cellStyle name="表标题 78 6" xfId="2667"/>
    <cellStyle name="表标题 78 7" xfId="10401"/>
    <cellStyle name="表标题 79" xfId="1968"/>
    <cellStyle name="表标题 79 2" xfId="6375"/>
    <cellStyle name="表标题 79 3" xfId="8083"/>
    <cellStyle name="表标题 79 4" xfId="7534"/>
    <cellStyle name="表标题 79 5" xfId="9664"/>
    <cellStyle name="表标题 79 6" xfId="9203"/>
    <cellStyle name="表标题 79 7" xfId="10725"/>
    <cellStyle name="表标题 8" xfId="1808"/>
    <cellStyle name="表标题 8 2" xfId="6643"/>
    <cellStyle name="表标题 8 3" xfId="7824"/>
    <cellStyle name="表标题 8 4" xfId="7794"/>
    <cellStyle name="表标题 8 5" xfId="9431"/>
    <cellStyle name="表标题 8 6" xfId="9401"/>
    <cellStyle name="表标题 8 7" xfId="10561"/>
    <cellStyle name="表标题 80" xfId="1743"/>
    <cellStyle name="表标题 80 2" xfId="6979"/>
    <cellStyle name="表标题 80 3" xfId="7885"/>
    <cellStyle name="表标题 80 4" xfId="8742"/>
    <cellStyle name="表标题 80 5" xfId="9480"/>
    <cellStyle name="表标题 80 6" xfId="10189"/>
    <cellStyle name="表标题 80 7" xfId="10587"/>
    <cellStyle name="表标题 81" xfId="1971"/>
    <cellStyle name="表标题 81 2" xfId="5999"/>
    <cellStyle name="表标题 81 3" xfId="8086"/>
    <cellStyle name="表标题 81 4" xfId="6975"/>
    <cellStyle name="表标题 81 5" xfId="9667"/>
    <cellStyle name="表标题 81 6" xfId="8739"/>
    <cellStyle name="表标题 81 7" xfId="10728"/>
    <cellStyle name="表标题 82" xfId="1740"/>
    <cellStyle name="表标题 82 2" xfId="6484"/>
    <cellStyle name="表标题 82 3" xfId="7426"/>
    <cellStyle name="表标题 82 4" xfId="8269"/>
    <cellStyle name="表标题 82 5" xfId="9129"/>
    <cellStyle name="表标题 82 6" xfId="9837"/>
    <cellStyle name="表标题 82 7" xfId="10387"/>
    <cellStyle name="表标题 83" xfId="1974"/>
    <cellStyle name="表标题 83 2" xfId="6245"/>
    <cellStyle name="表标题 83 3" xfId="8089"/>
    <cellStyle name="表标题 83 4" xfId="7002"/>
    <cellStyle name="表标题 83 5" xfId="9670"/>
    <cellStyle name="表标题 83 6" xfId="8763"/>
    <cellStyle name="表标题 83 7" xfId="10731"/>
    <cellStyle name="表标题 84" xfId="1737"/>
    <cellStyle name="表标题 84 2" xfId="6929"/>
    <cellStyle name="表标题 84 3" xfId="7872"/>
    <cellStyle name="表标题 84 4" xfId="6852"/>
    <cellStyle name="表标题 84 5" xfId="9473"/>
    <cellStyle name="表标题 84 6" xfId="7654"/>
    <cellStyle name="表标题 84 7" xfId="10582"/>
    <cellStyle name="表标题 85" xfId="1977"/>
    <cellStyle name="表标题 85 2" xfId="2425"/>
    <cellStyle name="表标题 85 3" xfId="8092"/>
    <cellStyle name="表标题 85 4" xfId="4206"/>
    <cellStyle name="表标题 85 5" xfId="9673"/>
    <cellStyle name="表标题 85 6" xfId="5637"/>
    <cellStyle name="表标题 85 7" xfId="10734"/>
    <cellStyle name="表标题 86" xfId="1734"/>
    <cellStyle name="表标题 86 2" xfId="6333"/>
    <cellStyle name="表标题 86 3" xfId="7863"/>
    <cellStyle name="表标题 86 4" xfId="8249"/>
    <cellStyle name="表标题 86 5" xfId="9467"/>
    <cellStyle name="表标题 86 6" xfId="9818"/>
    <cellStyle name="表标题 86 7" xfId="10579"/>
    <cellStyle name="表标题 87" xfId="1980"/>
    <cellStyle name="表标题 87 2" xfId="6230"/>
    <cellStyle name="表标题 87 3" xfId="8095"/>
    <cellStyle name="表标题 87 4" xfId="7413"/>
    <cellStyle name="表标题 87 5" xfId="9676"/>
    <cellStyle name="表标题 87 6" xfId="9120"/>
    <cellStyle name="表标题 87 7" xfId="10737"/>
    <cellStyle name="表标题 88" xfId="1731"/>
    <cellStyle name="表标题 88 2" xfId="6403"/>
    <cellStyle name="表标题 88 3" xfId="7857"/>
    <cellStyle name="表标题 88 4" xfId="6420"/>
    <cellStyle name="表标题 88 5" xfId="9461"/>
    <cellStyle name="表标题 88 6" xfId="7578"/>
    <cellStyle name="表标题 88 7" xfId="10576"/>
    <cellStyle name="表标题 89" xfId="1983"/>
    <cellStyle name="表标题 89 2" xfId="5134"/>
    <cellStyle name="表标题 89 3" xfId="8098"/>
    <cellStyle name="表标题 89 4" xfId="6621"/>
    <cellStyle name="表标题 89 5" xfId="9679"/>
    <cellStyle name="表标题 89 6" xfId="7772"/>
    <cellStyle name="表标题 89 7" xfId="10740"/>
    <cellStyle name="表标题 9" xfId="1906"/>
    <cellStyle name="表标题 9 2" xfId="5824"/>
    <cellStyle name="表标题 9 3" xfId="8021"/>
    <cellStyle name="表标题 9 4" xfId="6997"/>
    <cellStyle name="表标题 9 5" xfId="9602"/>
    <cellStyle name="表标题 9 6" xfId="8758"/>
    <cellStyle name="表标题 9 7" xfId="10663"/>
    <cellStyle name="表标题 90" xfId="1728"/>
    <cellStyle name="表标题 90 2" xfId="5964"/>
    <cellStyle name="表标题 90 3" xfId="7853"/>
    <cellStyle name="表标题 90 4" xfId="8663"/>
    <cellStyle name="表标题 90 5" xfId="9457"/>
    <cellStyle name="表标题 90 6" xfId="10142"/>
    <cellStyle name="表标题 90 7" xfId="10574"/>
    <cellStyle name="表标题 91" xfId="1986"/>
    <cellStyle name="表标题 91 2" xfId="6207"/>
    <cellStyle name="表标题 91 3" xfId="8101"/>
    <cellStyle name="表标题 91 4" xfId="6786"/>
    <cellStyle name="表标题 91 5" xfId="9682"/>
    <cellStyle name="表标题 91 6" xfId="8685"/>
    <cellStyle name="表标题 91 7" xfId="10743"/>
    <cellStyle name="表标题 92" xfId="1725"/>
    <cellStyle name="表标题 92 2" xfId="6142"/>
    <cellStyle name="表标题 92 3" xfId="7846"/>
    <cellStyle name="表标题 92 4" xfId="7311"/>
    <cellStyle name="表标题 92 5" xfId="9450"/>
    <cellStyle name="表标题 92 6" xfId="9028"/>
    <cellStyle name="表标题 92 7" xfId="10571"/>
    <cellStyle name="表标题 93" xfId="2308"/>
    <cellStyle name="表标题 94" xfId="2309"/>
    <cellStyle name="表标题 95" xfId="2307"/>
    <cellStyle name="表标题 96" xfId="2750"/>
    <cellStyle name="表标题 97" xfId="3499"/>
    <cellStyle name="表标题 98" xfId="2973"/>
    <cellStyle name="表标题 99" xfId="3375"/>
    <cellStyle name="表标题_表二（旧） " xfId="2345"/>
    <cellStyle name="差 2" xfId="503"/>
    <cellStyle name="差_（省格式）01兴城" xfId="504"/>
    <cellStyle name="差_（市格式）01兴城" xfId="505"/>
    <cellStyle name="差_00省级(打印)" xfId="506"/>
    <cellStyle name="差_00省级(打印)_2" xfId="507"/>
    <cellStyle name="差_00省级(打印)_5" xfId="508"/>
    <cellStyle name="差_01兴城" xfId="509"/>
    <cellStyle name="差_02" xfId="510"/>
    <cellStyle name="差_02_2" xfId="511"/>
    <cellStyle name="差_02_5" xfId="512"/>
    <cellStyle name="差_02绥中" xfId="513"/>
    <cellStyle name="差_02绥中_2" xfId="514"/>
    <cellStyle name="差_02绥中_5" xfId="515"/>
    <cellStyle name="差_03" xfId="516"/>
    <cellStyle name="差_03_2" xfId="517"/>
    <cellStyle name="差_03_5" xfId="518"/>
    <cellStyle name="差_03建昌" xfId="519"/>
    <cellStyle name="差_03建昌_2" xfId="520"/>
    <cellStyle name="差_03建昌_5" xfId="521"/>
    <cellStyle name="差_03昭通" xfId="522"/>
    <cellStyle name="差_03昭通_2" xfId="523"/>
    <cellStyle name="差_03昭通_5" xfId="524"/>
    <cellStyle name="差_04" xfId="525"/>
    <cellStyle name="差_04_2" xfId="526"/>
    <cellStyle name="差_04_5" xfId="527"/>
    <cellStyle name="差_04连山" xfId="528"/>
    <cellStyle name="差_04连山_2" xfId="529"/>
    <cellStyle name="差_04连山_5" xfId="530"/>
    <cellStyle name="差_05" xfId="531"/>
    <cellStyle name="差_05_2" xfId="532"/>
    <cellStyle name="差_05_5" xfId="533"/>
    <cellStyle name="差_0502通海县" xfId="534"/>
    <cellStyle name="差_0502通海县_2" xfId="535"/>
    <cellStyle name="差_0502通海县_5" xfId="536"/>
    <cellStyle name="差_05潍坊" xfId="537"/>
    <cellStyle name="差_05杨杖子" xfId="538"/>
    <cellStyle name="差_05杨杖子_2" xfId="539"/>
    <cellStyle name="差_05杨杖子_5" xfId="540"/>
    <cellStyle name="差_06" xfId="541"/>
    <cellStyle name="差_06_2" xfId="542"/>
    <cellStyle name="差_06_5" xfId="543"/>
    <cellStyle name="差_0605石屏县" xfId="544"/>
    <cellStyle name="差_0605石屏县_2" xfId="545"/>
    <cellStyle name="差_0605石屏县_5" xfId="546"/>
    <cellStyle name="差_06高新" xfId="547"/>
    <cellStyle name="差_06高新_2" xfId="548"/>
    <cellStyle name="差_06高新_5" xfId="549"/>
    <cellStyle name="差_07" xfId="550"/>
    <cellStyle name="差_07_2" xfId="551"/>
    <cellStyle name="差_07_5" xfId="552"/>
    <cellStyle name="差_07临沂" xfId="553"/>
    <cellStyle name="差_07临沂_2" xfId="554"/>
    <cellStyle name="差_07临沂_5" xfId="555"/>
    <cellStyle name="差_07南票" xfId="556"/>
    <cellStyle name="差_07南票_2" xfId="557"/>
    <cellStyle name="差_07南票_5" xfId="558"/>
    <cellStyle name="差_08" xfId="559"/>
    <cellStyle name="差_08_2" xfId="560"/>
    <cellStyle name="差_08_5" xfId="561"/>
    <cellStyle name="差_08龙港" xfId="562"/>
    <cellStyle name="差_08龙港_2" xfId="563"/>
    <cellStyle name="差_08龙港_5" xfId="564"/>
    <cellStyle name="差_09" xfId="565"/>
    <cellStyle name="差_09_2" xfId="566"/>
    <cellStyle name="差_09_5" xfId="567"/>
    <cellStyle name="差_09北港" xfId="568"/>
    <cellStyle name="差_09北港_2" xfId="569"/>
    <cellStyle name="差_09北港_5" xfId="570"/>
    <cellStyle name="差_09黑龙江" xfId="571"/>
    <cellStyle name="差_09黑龙江_2" xfId="572"/>
    <cellStyle name="差_09黑龙江_5" xfId="573"/>
    <cellStyle name="差_1" xfId="574"/>
    <cellStyle name="差_1_2" xfId="575"/>
    <cellStyle name="差_1_5" xfId="576"/>
    <cellStyle name="差_1110洱源县" xfId="577"/>
    <cellStyle name="差_1110洱源县_2" xfId="578"/>
    <cellStyle name="差_1110洱源县_5" xfId="579"/>
    <cellStyle name="差_11大理" xfId="580"/>
    <cellStyle name="差_11大理_2" xfId="581"/>
    <cellStyle name="差_11大理_5" xfId="582"/>
    <cellStyle name="差_12滨州" xfId="583"/>
    <cellStyle name="差_12滨州_2" xfId="584"/>
    <cellStyle name="差_12滨州_5" xfId="585"/>
    <cellStyle name="差_14安徽" xfId="586"/>
    <cellStyle name="差_14安徽_2" xfId="587"/>
    <cellStyle name="差_14安徽_5" xfId="588"/>
    <cellStyle name="差_2" xfId="589"/>
    <cellStyle name="差_2_1" xfId="590"/>
    <cellStyle name="差_2_2" xfId="591"/>
    <cellStyle name="差_2_5" xfId="592"/>
    <cellStyle name="差_2_Book1" xfId="593"/>
    <cellStyle name="差_2_锦州市2016年一般公共预算收入预算安排情况表(11.9给李一娇提供继攀)" xfId="594"/>
    <cellStyle name="差_2006年22湖南" xfId="595"/>
    <cellStyle name="差_2006年22湖南_2" xfId="596"/>
    <cellStyle name="差_2006年22湖南_5" xfId="597"/>
    <cellStyle name="差_2006年27重庆" xfId="598"/>
    <cellStyle name="差_2006年27重庆_2" xfId="599"/>
    <cellStyle name="差_2006年27重庆_5" xfId="600"/>
    <cellStyle name="差_2006年28四川" xfId="601"/>
    <cellStyle name="差_2006年28四川_2" xfId="602"/>
    <cellStyle name="差_2006年28四川_5" xfId="603"/>
    <cellStyle name="差_2006年30云南" xfId="604"/>
    <cellStyle name="差_2006年30云南_2" xfId="605"/>
    <cellStyle name="差_2006年30云南_5" xfId="606"/>
    <cellStyle name="差_2006年33甘肃" xfId="607"/>
    <cellStyle name="差_2006年34青海" xfId="608"/>
    <cellStyle name="差_2006年34青海_2" xfId="609"/>
    <cellStyle name="差_2006年34青海_5" xfId="610"/>
    <cellStyle name="差_2006年全省财力计算表（中央、决算）" xfId="611"/>
    <cellStyle name="差_2006年全省财力计算表（中央、决算）_2" xfId="612"/>
    <cellStyle name="差_2006年全省财力计算表（中央、决算）_5" xfId="613"/>
    <cellStyle name="差_2006年水利统计指标统计表" xfId="614"/>
    <cellStyle name="差_2006年水利统计指标统计表_2" xfId="615"/>
    <cellStyle name="差_2006年水利统计指标统计表_5" xfId="616"/>
    <cellStyle name="差_2007年收支情况及2008年收支预计表(汇总表)" xfId="617"/>
    <cellStyle name="差_2007年收支情况及2008年收支预计表(汇总表)_2" xfId="618"/>
    <cellStyle name="差_2007年收支情况及2008年收支预计表(汇总表)_5" xfId="619"/>
    <cellStyle name="差_2007年一般预算支出剔除" xfId="620"/>
    <cellStyle name="差_2007年一般预算支出剔除_2" xfId="621"/>
    <cellStyle name="差_2007年一般预算支出剔除_5" xfId="622"/>
    <cellStyle name="差_2007一般预算支出口径剔除表" xfId="623"/>
    <cellStyle name="差_2007一般预算支出口径剔除表_2" xfId="624"/>
    <cellStyle name="差_2007一般预算支出口径剔除表_5" xfId="625"/>
    <cellStyle name="差_2008计算资料（8月5）" xfId="626"/>
    <cellStyle name="差_2008年全省汇总收支计算表" xfId="627"/>
    <cellStyle name="差_2008年全省汇总收支计算表_2" xfId="628"/>
    <cellStyle name="差_2008年全省汇总收支计算表_5" xfId="629"/>
    <cellStyle name="差_2008年一般预算支出预计" xfId="630"/>
    <cellStyle name="差_2008年一般预算支出预计_2" xfId="631"/>
    <cellStyle name="差_2008年一般预算支出预计_5" xfId="632"/>
    <cellStyle name="差_2008年预计支出与2007年对比" xfId="633"/>
    <cellStyle name="差_2008年预计支出与2007年对比_2" xfId="634"/>
    <cellStyle name="差_2008年预计支出与2007年对比_5" xfId="635"/>
    <cellStyle name="差_2008年支出核定" xfId="636"/>
    <cellStyle name="差_2008年支出核定_2" xfId="637"/>
    <cellStyle name="差_2008年支出核定_5" xfId="638"/>
    <cellStyle name="差_2008年支出调整" xfId="639"/>
    <cellStyle name="差_2008年支出调整_2" xfId="640"/>
    <cellStyle name="差_2008年支出调整_5" xfId="641"/>
    <cellStyle name="差_2011年收入预计报省厅" xfId="642"/>
    <cellStyle name="差_20河南" xfId="643"/>
    <cellStyle name="差_20河南_2" xfId="644"/>
    <cellStyle name="差_20河南_5" xfId="645"/>
    <cellStyle name="差_22湖南" xfId="646"/>
    <cellStyle name="差_22湖南_2" xfId="647"/>
    <cellStyle name="差_22湖南_5" xfId="648"/>
    <cellStyle name="差_27重庆" xfId="649"/>
    <cellStyle name="差_27重庆_2" xfId="650"/>
    <cellStyle name="差_27重庆_5" xfId="651"/>
    <cellStyle name="差_28四川" xfId="652"/>
    <cellStyle name="差_28四川_2" xfId="653"/>
    <cellStyle name="差_28四川_5" xfId="654"/>
    <cellStyle name="差_30云南" xfId="655"/>
    <cellStyle name="差_30云南_1" xfId="656"/>
    <cellStyle name="差_30云南_1_2" xfId="657"/>
    <cellStyle name="差_30云南_1_5" xfId="658"/>
    <cellStyle name="差_30云南_2" xfId="659"/>
    <cellStyle name="差_30云南_5" xfId="660"/>
    <cellStyle name="差_33甘肃" xfId="661"/>
    <cellStyle name="差_34青海" xfId="662"/>
    <cellStyle name="差_34青海_1" xfId="663"/>
    <cellStyle name="差_34青海_1_2" xfId="664"/>
    <cellStyle name="差_34青海_1_5" xfId="665"/>
    <cellStyle name="差_34青海_2" xfId="666"/>
    <cellStyle name="差_34青海_5" xfId="667"/>
    <cellStyle name="差_4" xfId="668"/>
    <cellStyle name="差_5" xfId="669"/>
    <cellStyle name="差_530623_2006年县级财政报表附表" xfId="670"/>
    <cellStyle name="差_530629_2006年县级财政报表附表" xfId="671"/>
    <cellStyle name="差_530629_2006年县级财政报表附表_2" xfId="672"/>
    <cellStyle name="差_530629_2006年县级财政报表附表_5" xfId="673"/>
    <cellStyle name="差_5334_2006年迪庆县级财政报表附表" xfId="674"/>
    <cellStyle name="差_5334_2006年迪庆县级财政报表附表_2" xfId="675"/>
    <cellStyle name="差_5334_2006年迪庆县级财政报表附表_5" xfId="676"/>
    <cellStyle name="差_6" xfId="677"/>
    <cellStyle name="差_7" xfId="678"/>
    <cellStyle name="差_Book1" xfId="679"/>
    <cellStyle name="差_Book1_2" xfId="680"/>
    <cellStyle name="差_Book1_5" xfId="681"/>
    <cellStyle name="差_Book2" xfId="682"/>
    <cellStyle name="差_Book2_2" xfId="683"/>
    <cellStyle name="差_Book2_5" xfId="684"/>
    <cellStyle name="差_gdp" xfId="685"/>
    <cellStyle name="差_gdp_2" xfId="686"/>
    <cellStyle name="差_gdp_5" xfId="687"/>
    <cellStyle name="差_M01-2(州市补助收入)" xfId="688"/>
    <cellStyle name="差_M01-2(州市补助收入)_2" xfId="689"/>
    <cellStyle name="差_M01-2(州市补助收入)_5" xfId="690"/>
    <cellStyle name="差_安徽 缺口县区测算(地方填报)1" xfId="691"/>
    <cellStyle name="差_安徽 缺口县区测算(地方填报)1_2" xfId="692"/>
    <cellStyle name="差_安徽 缺口县区测算(地方填报)1_5" xfId="693"/>
    <cellStyle name="差_表二（旧） " xfId="2348"/>
    <cellStyle name="差_不含人员经费系数" xfId="694"/>
    <cellStyle name="差_不含人员经费系数_2" xfId="695"/>
    <cellStyle name="差_不含人员经费系数_5" xfId="696"/>
    <cellStyle name="差_财力差异计算表(不含非农业区)" xfId="697"/>
    <cellStyle name="差_财力差异计算表(不含非农业区)_2" xfId="698"/>
    <cellStyle name="差_财力差异计算表(不含非农业区)_5" xfId="699"/>
    <cellStyle name="差_财政供养人员" xfId="700"/>
    <cellStyle name="差_财政供养人员_2" xfId="701"/>
    <cellStyle name="差_财政供养人员_5" xfId="702"/>
    <cellStyle name="差_测算结果" xfId="703"/>
    <cellStyle name="差_测算结果_2" xfId="704"/>
    <cellStyle name="差_测算结果_5" xfId="705"/>
    <cellStyle name="差_测算结果汇总" xfId="706"/>
    <cellStyle name="差_测算结果汇总_2" xfId="707"/>
    <cellStyle name="差_测算结果汇总_5" xfId="708"/>
    <cellStyle name="差_成本差异系数" xfId="709"/>
    <cellStyle name="差_成本差异系数（含人口规模）" xfId="710"/>
    <cellStyle name="差_成本差异系数（含人口规模）_2" xfId="711"/>
    <cellStyle name="差_成本差异系数（含人口规模）_5" xfId="712"/>
    <cellStyle name="差_成本差异系数_2" xfId="713"/>
    <cellStyle name="差_成本差异系数_5" xfId="714"/>
    <cellStyle name="差_城建部门" xfId="715"/>
    <cellStyle name="差_城建部门_2" xfId="716"/>
    <cellStyle name="差_城建部门_5" xfId="717"/>
    <cellStyle name="差_第五部分(才淼、饶永宏）" xfId="718"/>
    <cellStyle name="差_第五部分(才淼、饶永宏）_2" xfId="719"/>
    <cellStyle name="差_第五部分(才淼、饶永宏）_5" xfId="720"/>
    <cellStyle name="差_第一部分：综合全" xfId="721"/>
    <cellStyle name="差_第一部分：综合全_2" xfId="722"/>
    <cellStyle name="差_第一部分：综合全_5" xfId="723"/>
    <cellStyle name="差_分析缺口率" xfId="724"/>
    <cellStyle name="差_分析缺口率_2" xfId="725"/>
    <cellStyle name="差_分析缺口率_5" xfId="726"/>
    <cellStyle name="差_分县成本差异系数" xfId="727"/>
    <cellStyle name="差_分县成本差异系数_2" xfId="728"/>
    <cellStyle name="差_分县成本差异系数_5" xfId="729"/>
    <cellStyle name="差_分县成本差异系数_不含人员经费系数" xfId="730"/>
    <cellStyle name="差_分县成本差异系数_不含人员经费系数_2" xfId="731"/>
    <cellStyle name="差_分县成本差异系数_不含人员经费系数_5" xfId="732"/>
    <cellStyle name="差_分县成本差异系数_民生政策最低支出需求" xfId="733"/>
    <cellStyle name="差_分县成本差异系数_民生政策最低支出需求_2" xfId="734"/>
    <cellStyle name="差_分县成本差异系数_民生政策最低支出需求_5" xfId="735"/>
    <cellStyle name="差_附表" xfId="736"/>
    <cellStyle name="差_附表_2" xfId="737"/>
    <cellStyle name="差_附表_5" xfId="738"/>
    <cellStyle name="差_功能对经济" xfId="739"/>
    <cellStyle name="差_功能对经济_2" xfId="740"/>
    <cellStyle name="差_功能对经济_5" xfId="741"/>
    <cellStyle name="差_行政(燃修费)" xfId="742"/>
    <cellStyle name="差_行政(燃修费)_2" xfId="743"/>
    <cellStyle name="差_行政(燃修费)_5" xfId="744"/>
    <cellStyle name="差_行政(燃修费)_不含人员经费系数" xfId="745"/>
    <cellStyle name="差_行政(燃修费)_不含人员经费系数_2" xfId="746"/>
    <cellStyle name="差_行政(燃修费)_不含人员经费系数_5" xfId="747"/>
    <cellStyle name="差_行政(燃修费)_民生政策最低支出需求" xfId="748"/>
    <cellStyle name="差_行政(燃修费)_民生政策最低支出需求_2" xfId="749"/>
    <cellStyle name="差_行政(燃修费)_民生政策最低支出需求_5" xfId="750"/>
    <cellStyle name="差_行政(燃修费)_县市旗测算-新科目（含人口规模效应）" xfId="751"/>
    <cellStyle name="差_行政(燃修费)_县市旗测算-新科目（含人口规模效应）_2" xfId="752"/>
    <cellStyle name="差_行政(燃修费)_县市旗测算-新科目（含人口规模效应）_5" xfId="753"/>
    <cellStyle name="差_行政（人员）" xfId="754"/>
    <cellStyle name="差_行政（人员）_2" xfId="755"/>
    <cellStyle name="差_行政（人员）_5" xfId="756"/>
    <cellStyle name="差_行政（人员）_不含人员经费系数" xfId="757"/>
    <cellStyle name="差_行政（人员）_不含人员经费系数_2" xfId="758"/>
    <cellStyle name="差_行政（人员）_不含人员经费系数_5" xfId="759"/>
    <cellStyle name="差_行政（人员）_民生政策最低支出需求" xfId="760"/>
    <cellStyle name="差_行政（人员）_民生政策最低支出需求_2" xfId="761"/>
    <cellStyle name="差_行政（人员）_民生政策最低支出需求_5" xfId="762"/>
    <cellStyle name="差_行政（人员）_县市旗测算-新科目（含人口规模效应）" xfId="763"/>
    <cellStyle name="差_行政（人员）_县市旗测算-新科目（含人口规模效应）_2" xfId="764"/>
    <cellStyle name="差_行政（人员）_县市旗测算-新科目（含人口规模效应）_5" xfId="765"/>
    <cellStyle name="差_行政公检法测算" xfId="766"/>
    <cellStyle name="差_行政公检法测算_2" xfId="767"/>
    <cellStyle name="差_行政公检法测算_5" xfId="768"/>
    <cellStyle name="差_行政公检法测算_不含人员经费系数" xfId="769"/>
    <cellStyle name="差_行政公检法测算_不含人员经费系数_2" xfId="770"/>
    <cellStyle name="差_行政公检法测算_不含人员经费系数_5" xfId="771"/>
    <cellStyle name="差_行政公检法测算_民生政策最低支出需求" xfId="772"/>
    <cellStyle name="差_行政公检法测算_民生政策最低支出需求_2" xfId="773"/>
    <cellStyle name="差_行政公检法测算_民生政策最低支出需求_5" xfId="774"/>
    <cellStyle name="差_行政公检法测算_县市旗测算-新科目（含人口规模效应）" xfId="775"/>
    <cellStyle name="差_行政公检法测算_县市旗测算-新科目（含人口规模效应）_2" xfId="776"/>
    <cellStyle name="差_行政公检法测算_县市旗测算-新科目（含人口规模效应）_5" xfId="777"/>
    <cellStyle name="差_河南 缺口县区测算(地方填报)" xfId="778"/>
    <cellStyle name="差_河南 缺口县区测算(地方填报)_2" xfId="779"/>
    <cellStyle name="差_河南 缺口县区测算(地方填报)_5" xfId="780"/>
    <cellStyle name="差_河南 缺口县区测算(地方填报白)" xfId="781"/>
    <cellStyle name="差_河南 缺口县区测算(地方填报白)_2" xfId="782"/>
    <cellStyle name="差_河南 缺口县区测算(地方填报白)_5" xfId="783"/>
    <cellStyle name="差_核定人数对比" xfId="784"/>
    <cellStyle name="差_核定人数对比_2" xfId="785"/>
    <cellStyle name="差_核定人数对比_5" xfId="786"/>
    <cellStyle name="差_核定人数下发表" xfId="787"/>
    <cellStyle name="差_核定人数下发表_2" xfId="788"/>
    <cellStyle name="差_核定人数下发表_5" xfId="789"/>
    <cellStyle name="差_葫芦岛市2012年政府性基金预算" xfId="790"/>
    <cellStyle name="差_汇总" xfId="791"/>
    <cellStyle name="差_汇总_2" xfId="792"/>
    <cellStyle name="差_汇总_5" xfId="793"/>
    <cellStyle name="差_汇总表" xfId="794"/>
    <cellStyle name="差_汇总表_2" xfId="795"/>
    <cellStyle name="差_汇总表_5" xfId="796"/>
    <cellStyle name="差_汇总表4" xfId="797"/>
    <cellStyle name="差_汇总表4_2" xfId="798"/>
    <cellStyle name="差_汇总表4_5" xfId="799"/>
    <cellStyle name="差_汇总-县级财政报表附表" xfId="800"/>
    <cellStyle name="差_基金预算平衡表" xfId="801"/>
    <cellStyle name="差_基金预算平衡表_2" xfId="802"/>
    <cellStyle name="差_基金预算平衡表_5" xfId="803"/>
    <cellStyle name="差_检验表" xfId="804"/>
    <cellStyle name="差_检验表（调整后）" xfId="805"/>
    <cellStyle name="差_检验表（调整后）_2" xfId="806"/>
    <cellStyle name="差_检验表（调整后）_5" xfId="807"/>
    <cellStyle name="差_检验表_2" xfId="808"/>
    <cellStyle name="差_检验表_5" xfId="809"/>
    <cellStyle name="差_教育(按照总人口测算）—20080416" xfId="810"/>
    <cellStyle name="差_教育(按照总人口测算）—20080416_2" xfId="811"/>
    <cellStyle name="差_教育(按照总人口测算）—20080416_5" xfId="812"/>
    <cellStyle name="差_教育(按照总人口测算）—20080416_不含人员经费系数" xfId="813"/>
    <cellStyle name="差_教育(按照总人口测算）—20080416_不含人员经费系数_2" xfId="814"/>
    <cellStyle name="差_教育(按照总人口测算）—20080416_不含人员经费系数_5" xfId="815"/>
    <cellStyle name="差_教育(按照总人口测算）—20080416_民生政策最低支出需求" xfId="816"/>
    <cellStyle name="差_教育(按照总人口测算）—20080416_民生政策最低支出需求_2" xfId="817"/>
    <cellStyle name="差_教育(按照总人口测算）—20080416_民生政策最低支出需求_5" xfId="818"/>
    <cellStyle name="差_教育(按照总人口测算）—20080416_县市旗测算-新科目（含人口规模效应）" xfId="819"/>
    <cellStyle name="差_教育(按照总人口测算）—20080416_县市旗测算-新科目（含人口规模效应）_2" xfId="820"/>
    <cellStyle name="差_教育(按照总人口测算）—20080416_县市旗测算-新科目（含人口规模效应）_5" xfId="821"/>
    <cellStyle name="差_来源表" xfId="822"/>
    <cellStyle name="差_来源表_2" xfId="823"/>
    <cellStyle name="差_来源表_5" xfId="824"/>
    <cellStyle name="差_丽江汇总" xfId="825"/>
    <cellStyle name="差_丽江汇总_2" xfId="826"/>
    <cellStyle name="差_丽江汇总_5" xfId="827"/>
    <cellStyle name="差_民生政策最低支出需求" xfId="828"/>
    <cellStyle name="差_民生政策最低支出需求_2" xfId="829"/>
    <cellStyle name="差_民生政策最低支出需求_5" xfId="830"/>
    <cellStyle name="差_农林水和城市维护标准支出20080505－县区合计" xfId="831"/>
    <cellStyle name="差_农林水和城市维护标准支出20080505－县区合计_2" xfId="832"/>
    <cellStyle name="差_农林水和城市维护标准支出20080505－县区合计_5" xfId="833"/>
    <cellStyle name="差_农林水和城市维护标准支出20080505－县区合计_不含人员经费系数" xfId="834"/>
    <cellStyle name="差_农林水和城市维护标准支出20080505－县区合计_不含人员经费系数_2" xfId="835"/>
    <cellStyle name="差_农林水和城市维护标准支出20080505－县区合计_不含人员经费系数_5" xfId="836"/>
    <cellStyle name="差_农林水和城市维护标准支出20080505－县区合计_民生政策最低支出需求" xfId="837"/>
    <cellStyle name="差_农林水和城市维护标准支出20080505－县区合计_民生政策最低支出需求_2" xfId="838"/>
    <cellStyle name="差_农林水和城市维护标准支出20080505－县区合计_民生政策最低支出需求_5" xfId="839"/>
    <cellStyle name="差_农林水和城市维护标准支出20080505－县区合计_县市旗测算-新科目（含人口规模效应）" xfId="840"/>
    <cellStyle name="差_农林水和城市维护标准支出20080505－县区合计_县市旗测算-新科目（含人口规模效应）_2" xfId="841"/>
    <cellStyle name="差_农林水和城市维护标准支出20080505－县区合计_县市旗测算-新科目（含人口规模效应）_5" xfId="842"/>
    <cellStyle name="差_平邑" xfId="843"/>
    <cellStyle name="差_平邑_2" xfId="844"/>
    <cellStyle name="差_平邑_5" xfId="845"/>
    <cellStyle name="差_其他部门(按照总人口测算）—20080416" xfId="846"/>
    <cellStyle name="差_其他部门(按照总人口测算）—20080416_2" xfId="847"/>
    <cellStyle name="差_其他部门(按照总人口测算）—20080416_5" xfId="848"/>
    <cellStyle name="差_其他部门(按照总人口测算）—20080416_不含人员经费系数" xfId="849"/>
    <cellStyle name="差_其他部门(按照总人口测算）—20080416_不含人员经费系数_2" xfId="850"/>
    <cellStyle name="差_其他部门(按照总人口测算）—20080416_不含人员经费系数_5" xfId="851"/>
    <cellStyle name="差_其他部门(按照总人口测算）—20080416_民生政策最低支出需求" xfId="852"/>
    <cellStyle name="差_其他部门(按照总人口测算）—20080416_民生政策最低支出需求_2" xfId="853"/>
    <cellStyle name="差_其他部门(按照总人口测算）—20080416_民生政策最低支出需求_5" xfId="854"/>
    <cellStyle name="差_其他部门(按照总人口测算）—20080416_县市旗测算-新科目（含人口规模效应）" xfId="855"/>
    <cellStyle name="差_其他部门(按照总人口测算）—20080416_县市旗测算-新科目（含人口规模效应）_2" xfId="856"/>
    <cellStyle name="差_其他部门(按照总人口测算）—20080416_县市旗测算-新科目（含人口规模效应）_5" xfId="857"/>
    <cellStyle name="差_青海 缺口县区测算(地方填报)" xfId="858"/>
    <cellStyle name="差_青海 缺口县区测算(地方填报)_2" xfId="859"/>
    <cellStyle name="差_青海 缺口县区测算(地方填报)_5" xfId="860"/>
    <cellStyle name="差_缺口县区测算" xfId="861"/>
    <cellStyle name="差_缺口县区测算（11.13）" xfId="862"/>
    <cellStyle name="差_缺口县区测算（11.13）_2" xfId="863"/>
    <cellStyle name="差_缺口县区测算（11.13）_5" xfId="864"/>
    <cellStyle name="差_缺口县区测算(按2007支出增长25%测算)" xfId="865"/>
    <cellStyle name="差_缺口县区测算(按2007支出增长25%测算)_2" xfId="866"/>
    <cellStyle name="差_缺口县区测算(按2007支出增长25%测算)_5" xfId="867"/>
    <cellStyle name="差_缺口县区测算(按核定人数)" xfId="868"/>
    <cellStyle name="差_缺口县区测算(按核定人数)_2" xfId="869"/>
    <cellStyle name="差_缺口县区测算(按核定人数)_5" xfId="870"/>
    <cellStyle name="差_缺口县区测算(财政部标准)" xfId="871"/>
    <cellStyle name="差_缺口县区测算(财政部标准)_2" xfId="872"/>
    <cellStyle name="差_缺口县区测算(财政部标准)_5" xfId="873"/>
    <cellStyle name="差_缺口县区测算_2" xfId="874"/>
    <cellStyle name="差_缺口县区测算_5" xfId="875"/>
    <cellStyle name="差_人员工资和公用经费" xfId="876"/>
    <cellStyle name="差_人员工资和公用经费_2" xfId="877"/>
    <cellStyle name="差_人员工资和公用经费_5" xfId="878"/>
    <cellStyle name="差_人员工资和公用经费2" xfId="879"/>
    <cellStyle name="差_人员工资和公用经费2_2" xfId="880"/>
    <cellStyle name="差_人员工资和公用经费2_5" xfId="881"/>
    <cellStyle name="差_人员工资和公用经费3" xfId="882"/>
    <cellStyle name="差_人员工资和公用经费3_2" xfId="883"/>
    <cellStyle name="差_人员工资和公用经费3_5" xfId="884"/>
    <cellStyle name="差_山东省民生支出标准" xfId="885"/>
    <cellStyle name="差_山东省民生支出标准_2" xfId="886"/>
    <cellStyle name="差_山东省民生支出标准_5" xfId="887"/>
    <cellStyle name="差_沈阳" xfId="888"/>
    <cellStyle name="差_市辖区测算20080510" xfId="889"/>
    <cellStyle name="差_市辖区测算20080510_2" xfId="890"/>
    <cellStyle name="差_市辖区测算20080510_5" xfId="891"/>
    <cellStyle name="差_市辖区测算20080510_不含人员经费系数" xfId="892"/>
    <cellStyle name="差_市辖区测算20080510_不含人员经费系数_2" xfId="893"/>
    <cellStyle name="差_市辖区测算20080510_不含人员经费系数_5" xfId="894"/>
    <cellStyle name="差_市辖区测算20080510_民生政策最低支出需求" xfId="895"/>
    <cellStyle name="差_市辖区测算20080510_民生政策最低支出需求_2" xfId="896"/>
    <cellStyle name="差_市辖区测算20080510_民生政策最低支出需求_5" xfId="897"/>
    <cellStyle name="差_市辖区测算20080510_县市旗测算-新科目（含人口规模效应）" xfId="898"/>
    <cellStyle name="差_市辖区测算20080510_县市旗测算-新科目（含人口规模效应）_2" xfId="899"/>
    <cellStyle name="差_市辖区测算20080510_县市旗测算-新科目（含人口规模效应）_5" xfId="900"/>
    <cellStyle name="差_市辖区测算-新科目（20080626）" xfId="901"/>
    <cellStyle name="差_市辖区测算-新科目（20080626）_2" xfId="902"/>
    <cellStyle name="差_市辖区测算-新科目（20080626）_5" xfId="903"/>
    <cellStyle name="差_市辖区测算-新科目（20080626）_不含人员经费系数" xfId="904"/>
    <cellStyle name="差_市辖区测算-新科目（20080626）_不含人员经费系数_2" xfId="905"/>
    <cellStyle name="差_市辖区测算-新科目（20080626）_不含人员经费系数_5" xfId="906"/>
    <cellStyle name="差_市辖区测算-新科目（20080626）_民生政策最低支出需求" xfId="907"/>
    <cellStyle name="差_市辖区测算-新科目（20080626）_民生政策最低支出需求_2" xfId="908"/>
    <cellStyle name="差_市辖区测算-新科目（20080626）_民生政策最低支出需求_5" xfId="909"/>
    <cellStyle name="差_市辖区测算-新科目（20080626）_县市旗测算-新科目（含人口规模效应）" xfId="910"/>
    <cellStyle name="差_市辖区测算-新科目（20080626）_县市旗测算-新科目（含人口规模效应）_2" xfId="911"/>
    <cellStyle name="差_市辖区测算-新科目（20080626）_县市旗测算-新科目（含人口规模效应）_5" xfId="912"/>
    <cellStyle name="差_收入" xfId="913"/>
    <cellStyle name="差_收入_2" xfId="914"/>
    <cellStyle name="差_收入_5" xfId="915"/>
    <cellStyle name="差_同德" xfId="916"/>
    <cellStyle name="差_同德_2" xfId="917"/>
    <cellStyle name="差_同德_5" xfId="918"/>
    <cellStyle name="差_危改资金测算" xfId="919"/>
    <cellStyle name="差_危改资金测算_2" xfId="920"/>
    <cellStyle name="差_危改资金测算_5" xfId="921"/>
    <cellStyle name="差_卫生(按照总人口测算）—20080416" xfId="922"/>
    <cellStyle name="差_卫生(按照总人口测算）—20080416_2" xfId="923"/>
    <cellStyle name="差_卫生(按照总人口测算）—20080416_5" xfId="924"/>
    <cellStyle name="差_卫生(按照总人口测算）—20080416_不含人员经费系数" xfId="925"/>
    <cellStyle name="差_卫生(按照总人口测算）—20080416_不含人员经费系数_2" xfId="926"/>
    <cellStyle name="差_卫生(按照总人口测算）—20080416_不含人员经费系数_5" xfId="927"/>
    <cellStyle name="差_卫生(按照总人口测算）—20080416_民生政策最低支出需求" xfId="928"/>
    <cellStyle name="差_卫生(按照总人口测算）—20080416_民生政策最低支出需求_2" xfId="929"/>
    <cellStyle name="差_卫生(按照总人口测算）—20080416_民生政策最低支出需求_5" xfId="930"/>
    <cellStyle name="差_卫生(按照总人口测算）—20080416_县市旗测算-新科目（含人口规模效应）" xfId="931"/>
    <cellStyle name="差_卫生(按照总人口测算）—20080416_县市旗测算-新科目（含人口规模效应）_2" xfId="932"/>
    <cellStyle name="差_卫生(按照总人口测算）—20080416_县市旗测算-新科目（含人口规模效应）_5" xfId="933"/>
    <cellStyle name="差_卫生部门" xfId="934"/>
    <cellStyle name="差_卫生部门_2" xfId="935"/>
    <cellStyle name="差_卫生部门_5" xfId="936"/>
    <cellStyle name="差_文体广播部门" xfId="937"/>
    <cellStyle name="差_文体广播部门_2" xfId="938"/>
    <cellStyle name="差_文体广播部门_5" xfId="939"/>
    <cellStyle name="差_文体广播事业(按照总人口测算）—20080416" xfId="940"/>
    <cellStyle name="差_文体广播事业(按照总人口测算）—20080416_2" xfId="941"/>
    <cellStyle name="差_文体广播事业(按照总人口测算）—20080416_5" xfId="942"/>
    <cellStyle name="差_文体广播事业(按照总人口测算）—20080416_不含人员经费系数" xfId="943"/>
    <cellStyle name="差_文体广播事业(按照总人口测算）—20080416_不含人员经费系数_2" xfId="944"/>
    <cellStyle name="差_文体广播事业(按照总人口测算）—20080416_不含人员经费系数_5" xfId="945"/>
    <cellStyle name="差_文体广播事业(按照总人口测算）—20080416_民生政策最低支出需求" xfId="946"/>
    <cellStyle name="差_文体广播事业(按照总人口测算）—20080416_民生政策最低支出需求_2" xfId="947"/>
    <cellStyle name="差_文体广播事业(按照总人口测算）—20080416_民生政策最低支出需求_5" xfId="948"/>
    <cellStyle name="差_文体广播事业(按照总人口测算）—20080416_县市旗测算-新科目（含人口规模效应）" xfId="949"/>
    <cellStyle name="差_文体广播事业(按照总人口测算）—20080416_县市旗测算-新科目（含人口规模效应）_2" xfId="950"/>
    <cellStyle name="差_文体广播事业(按照总人口测算）—20080416_县市旗测算-新科目（含人口规模效应）_5" xfId="951"/>
    <cellStyle name="差_县区合并测算20080421" xfId="952"/>
    <cellStyle name="差_县区合并测算20080421_2" xfId="953"/>
    <cellStyle name="差_县区合并测算20080421_5" xfId="954"/>
    <cellStyle name="差_县区合并测算20080421_不含人员经费系数" xfId="955"/>
    <cellStyle name="差_县区合并测算20080421_不含人员经费系数_2" xfId="956"/>
    <cellStyle name="差_县区合并测算20080421_不含人员经费系数_5" xfId="957"/>
    <cellStyle name="差_县区合并测算20080421_民生政策最低支出需求" xfId="958"/>
    <cellStyle name="差_县区合并测算20080421_民生政策最低支出需求_2" xfId="959"/>
    <cellStyle name="差_县区合并测算20080421_民生政策最低支出需求_5" xfId="960"/>
    <cellStyle name="差_县区合并测算20080421_县市旗测算-新科目（含人口规模效应）" xfId="961"/>
    <cellStyle name="差_县区合并测算20080421_县市旗测算-新科目（含人口规模效应）_2" xfId="962"/>
    <cellStyle name="差_县区合并测算20080421_县市旗测算-新科目（含人口规模效应）_5" xfId="963"/>
    <cellStyle name="差_县区合并测算20080423(按照各省比重）" xfId="964"/>
    <cellStyle name="差_县区合并测算20080423(按照各省比重）_2" xfId="965"/>
    <cellStyle name="差_县区合并测算20080423(按照各省比重）_5" xfId="966"/>
    <cellStyle name="差_县区合并测算20080423(按照各省比重）_不含人员经费系数" xfId="967"/>
    <cellStyle name="差_县区合并测算20080423(按照各省比重）_不含人员经费系数_2" xfId="968"/>
    <cellStyle name="差_县区合并测算20080423(按照各省比重）_不含人员经费系数_5" xfId="969"/>
    <cellStyle name="差_县区合并测算20080423(按照各省比重）_民生政策最低支出需求" xfId="970"/>
    <cellStyle name="差_县区合并测算20080423(按照各省比重）_民生政策最低支出需求_2" xfId="971"/>
    <cellStyle name="差_县区合并测算20080423(按照各省比重）_民生政策最低支出需求_5" xfId="972"/>
    <cellStyle name="差_县区合并测算20080423(按照各省比重）_县市旗测算-新科目（含人口规模效应）" xfId="973"/>
    <cellStyle name="差_县区合并测算20080423(按照各省比重）_县市旗测算-新科目（含人口规模效应）_2" xfId="974"/>
    <cellStyle name="差_县区合并测算20080423(按照各省比重）_县市旗测算-新科目（含人口规模效应）_5" xfId="975"/>
    <cellStyle name="差_县市旗测算20080508" xfId="976"/>
    <cellStyle name="差_县市旗测算20080508_2" xfId="977"/>
    <cellStyle name="差_县市旗测算20080508_5" xfId="978"/>
    <cellStyle name="差_县市旗测算20080508_不含人员经费系数" xfId="979"/>
    <cellStyle name="差_县市旗测算20080508_不含人员经费系数_2" xfId="980"/>
    <cellStyle name="差_县市旗测算20080508_不含人员经费系数_5" xfId="981"/>
    <cellStyle name="差_县市旗测算20080508_民生政策最低支出需求" xfId="982"/>
    <cellStyle name="差_县市旗测算20080508_民生政策最低支出需求_2" xfId="983"/>
    <cellStyle name="差_县市旗测算20080508_民生政策最低支出需求_5" xfId="984"/>
    <cellStyle name="差_县市旗测算20080508_县市旗测算-新科目（含人口规模效应）" xfId="985"/>
    <cellStyle name="差_县市旗测算20080508_县市旗测算-新科目（含人口规模效应）_2" xfId="986"/>
    <cellStyle name="差_县市旗测算20080508_县市旗测算-新科目（含人口规模效应）_5" xfId="987"/>
    <cellStyle name="差_县市旗测算-新科目（20080626）" xfId="988"/>
    <cellStyle name="差_县市旗测算-新科目（20080626）_2" xfId="989"/>
    <cellStyle name="差_县市旗测算-新科目（20080626）_5" xfId="990"/>
    <cellStyle name="差_县市旗测算-新科目（20080626）_不含人员经费系数" xfId="991"/>
    <cellStyle name="差_县市旗测算-新科目（20080626）_不含人员经费系数_2" xfId="992"/>
    <cellStyle name="差_县市旗测算-新科目（20080626）_不含人员经费系数_5" xfId="993"/>
    <cellStyle name="差_县市旗测算-新科目（20080626）_民生政策最低支出需求" xfId="994"/>
    <cellStyle name="差_县市旗测算-新科目（20080626）_民生政策最低支出需求_2" xfId="995"/>
    <cellStyle name="差_县市旗测算-新科目（20080626）_民生政策最低支出需求_5" xfId="996"/>
    <cellStyle name="差_县市旗测算-新科目（20080626）_县市旗测算-新科目（含人口规模效应）" xfId="997"/>
    <cellStyle name="差_县市旗测算-新科目（20080626）_县市旗测算-新科目（含人口规模效应）_2" xfId="998"/>
    <cellStyle name="差_县市旗测算-新科目（20080626）_县市旗测算-新科目（含人口规模效应）_5" xfId="999"/>
    <cellStyle name="差_县市旗测算-新科目（20080627）" xfId="1000"/>
    <cellStyle name="差_县市旗测算-新科目（20080627）_2" xfId="1001"/>
    <cellStyle name="差_县市旗测算-新科目（20080627）_5" xfId="1002"/>
    <cellStyle name="差_县市旗测算-新科目（20080627）_不含人员经费系数" xfId="1003"/>
    <cellStyle name="差_县市旗测算-新科目（20080627）_不含人员经费系数_2" xfId="1004"/>
    <cellStyle name="差_县市旗测算-新科目（20080627）_不含人员经费系数_5" xfId="1005"/>
    <cellStyle name="差_县市旗测算-新科目（20080627）_民生政策最低支出需求" xfId="1006"/>
    <cellStyle name="差_县市旗测算-新科目（20080627）_民生政策最低支出需求_2" xfId="1007"/>
    <cellStyle name="差_县市旗测算-新科目（20080627）_民生政策最低支出需求_5" xfId="1008"/>
    <cellStyle name="差_县市旗测算-新科目（20080627）_县市旗测算-新科目（含人口规模效应）" xfId="1009"/>
    <cellStyle name="差_县市旗测算-新科目（20080627）_县市旗测算-新科目（含人口规模效应）_2" xfId="1010"/>
    <cellStyle name="差_县市旗测算-新科目（20080627）_县市旗测算-新科目（含人口规模效应）_5" xfId="1011"/>
    <cellStyle name="差_一般预算平衡表" xfId="1012"/>
    <cellStyle name="差_一般预算平衡表_2" xfId="1013"/>
    <cellStyle name="差_一般预算平衡表_5" xfId="1014"/>
    <cellStyle name="差_一般预算支出口径剔除表" xfId="1015"/>
    <cellStyle name="差_一般预算支出口径剔除表_2" xfId="1016"/>
    <cellStyle name="差_一般预算支出口径剔除表_5" xfId="1017"/>
    <cellStyle name="差_云南 缺口县区测算(地方填报)" xfId="1018"/>
    <cellStyle name="差_云南 缺口县区测算(地方填报)_2" xfId="1019"/>
    <cellStyle name="差_云南 缺口县区测算(地方填报)_5" xfId="1020"/>
    <cellStyle name="差_云南省2008年转移支付测算——州市本级考核部分及政策性测算" xfId="1021"/>
    <cellStyle name="差_云南省2008年转移支付测算——州市本级考核部分及政策性测算_2" xfId="1022"/>
    <cellStyle name="差_云南省2008年转移支付测算——州市本级考核部分及政策性测算_5" xfId="1023"/>
    <cellStyle name="差_支出（当年财力）" xfId="1024"/>
    <cellStyle name="差_支出（当年财力）_2" xfId="1025"/>
    <cellStyle name="差_支出（当年财力）_5" xfId="1026"/>
    <cellStyle name="差_重点民生支出需求测算表社保（农村低保）081112" xfId="1027"/>
    <cellStyle name="差_重点民生支出需求测算表社保（农村低保）081112_2" xfId="1028"/>
    <cellStyle name="差_重点民生支出需求测算表社保（农村低保）081112_5" xfId="1029"/>
    <cellStyle name="差_自行调整差异系数顺序" xfId="1030"/>
    <cellStyle name="差_自行调整差异系数顺序_2" xfId="1031"/>
    <cellStyle name="差_自行调整差异系数顺序_5" xfId="1032"/>
    <cellStyle name="差_总人口" xfId="1033"/>
    <cellStyle name="差_总人口_2" xfId="1034"/>
    <cellStyle name="差_总人口_5" xfId="1035"/>
    <cellStyle name="常规" xfId="0" builtinId="0"/>
    <cellStyle name="常规 10" xfId="4"/>
    <cellStyle name="常规 10 2" xfId="1036"/>
    <cellStyle name="常规 102" xfId="4075"/>
    <cellStyle name="常规 103" xfId="2584"/>
    <cellStyle name="常规 104" xfId="3740"/>
    <cellStyle name="常规 105" xfId="2271"/>
    <cellStyle name="常规 106" xfId="2274"/>
    <cellStyle name="常规 107" xfId="2277"/>
    <cellStyle name="常规 108" xfId="2280"/>
    <cellStyle name="常规 109" xfId="2283"/>
    <cellStyle name="常规 11" xfId="1037"/>
    <cellStyle name="常规 11 2" xfId="1038"/>
    <cellStyle name="常规 110" xfId="2286"/>
    <cellStyle name="常规 111" xfId="2289"/>
    <cellStyle name="常规 112" xfId="2292"/>
    <cellStyle name="常规 113" xfId="2295"/>
    <cellStyle name="常规 114" xfId="2298"/>
    <cellStyle name="常规 115" xfId="2299"/>
    <cellStyle name="常规 116" xfId="2765"/>
    <cellStyle name="常规 117" xfId="4149"/>
    <cellStyle name="常规 118" xfId="3892"/>
    <cellStyle name="常规 12" xfId="1039"/>
    <cellStyle name="常规 12 2" xfId="1040"/>
    <cellStyle name="常规 120" xfId="3045"/>
    <cellStyle name="常规 121" xfId="3310"/>
    <cellStyle name="常规 122" xfId="3520"/>
    <cellStyle name="常规 123" xfId="3677"/>
    <cellStyle name="常规 124" xfId="3709"/>
    <cellStyle name="常规 125" xfId="4321"/>
    <cellStyle name="常规 126" xfId="3024"/>
    <cellStyle name="常规 127" xfId="4251"/>
    <cellStyle name="常规 128" xfId="2384"/>
    <cellStyle name="常规 129" xfId="4406"/>
    <cellStyle name="常规 13" xfId="1041"/>
    <cellStyle name="常规 13 2" xfId="1042"/>
    <cellStyle name="常规 130" xfId="3475"/>
    <cellStyle name="常规 131" xfId="4285"/>
    <cellStyle name="常规 132" xfId="2693"/>
    <cellStyle name="常规 133" xfId="4417"/>
    <cellStyle name="常规 134" xfId="2840"/>
    <cellStyle name="常规 135" xfId="4795"/>
    <cellStyle name="常规 136" xfId="4897"/>
    <cellStyle name="常规 137" xfId="4996"/>
    <cellStyle name="常规 138" xfId="5096"/>
    <cellStyle name="常规 139" xfId="5197"/>
    <cellStyle name="常规 14" xfId="1043"/>
    <cellStyle name="常规 14 2" xfId="1044"/>
    <cellStyle name="常规 140" xfId="5298"/>
    <cellStyle name="常规 141" xfId="5398"/>
    <cellStyle name="常规 142" xfId="5498"/>
    <cellStyle name="常规 143" xfId="5598"/>
    <cellStyle name="常规 144" xfId="5701"/>
    <cellStyle name="常规 145" xfId="5798"/>
    <cellStyle name="常规 146" xfId="5895"/>
    <cellStyle name="常规 147" xfId="5995"/>
    <cellStyle name="常规 148" xfId="6096"/>
    <cellStyle name="常规 149" xfId="6195"/>
    <cellStyle name="常规 15" xfId="1045"/>
    <cellStyle name="常规 150" xfId="6291"/>
    <cellStyle name="常规 151" xfId="6392"/>
    <cellStyle name="常规 152" xfId="6488"/>
    <cellStyle name="常规 153" xfId="6585"/>
    <cellStyle name="常规 154" xfId="7442"/>
    <cellStyle name="常规 155" xfId="4114"/>
    <cellStyle name="常规 156" xfId="2592"/>
    <cellStyle name="常规 157" xfId="8545"/>
    <cellStyle name="常规 158" xfId="2558"/>
    <cellStyle name="常规 159" xfId="3808"/>
    <cellStyle name="常规 16" xfId="1046"/>
    <cellStyle name="常规 160" xfId="7268"/>
    <cellStyle name="常规 161" xfId="7398"/>
    <cellStyle name="常规 162" xfId="8016"/>
    <cellStyle name="常规 163" xfId="7550"/>
    <cellStyle name="常规 164" xfId="7456"/>
    <cellStyle name="常规 165" xfId="8632"/>
    <cellStyle name="常规 166" xfId="9141"/>
    <cellStyle name="常规 167" xfId="4339"/>
    <cellStyle name="常规 168" xfId="4331"/>
    <cellStyle name="常规 169" xfId="10067"/>
    <cellStyle name="常规 17" xfId="1047"/>
    <cellStyle name="常规 17 2" xfId="1048"/>
    <cellStyle name="常规 170" xfId="4740"/>
    <cellStyle name="常规 171" xfId="4136"/>
    <cellStyle name="常规 172" xfId="8994"/>
    <cellStyle name="常规 173" xfId="9106"/>
    <cellStyle name="常规 174" xfId="9597"/>
    <cellStyle name="常规 175" xfId="9214"/>
    <cellStyle name="常规 176" xfId="9149"/>
    <cellStyle name="常规 177" xfId="10121"/>
    <cellStyle name="常规 178" xfId="10393"/>
    <cellStyle name="常规 18" xfId="1049"/>
    <cellStyle name="常规 18 2" xfId="1050"/>
    <cellStyle name="常规 19" xfId="1051"/>
    <cellStyle name="常规 19 2" xfId="1052"/>
    <cellStyle name="常规 2" xfId="5"/>
    <cellStyle name="常规 2 2" xfId="3"/>
    <cellStyle name="常规 2 2 2" xfId="1054"/>
    <cellStyle name="常规 2 3" xfId="1055"/>
    <cellStyle name="常规 2 3 2" xfId="1056"/>
    <cellStyle name="常规 2 4" xfId="1057"/>
    <cellStyle name="常规 2 4 2" xfId="1058"/>
    <cellStyle name="常规 2 5" xfId="1059"/>
    <cellStyle name="常规 2 5 2" xfId="1060"/>
    <cellStyle name="常规 2 6" xfId="1061"/>
    <cellStyle name="常规 2 7" xfId="1062"/>
    <cellStyle name="常规 2_2" xfId="1063"/>
    <cellStyle name="常规 20" xfId="1064"/>
    <cellStyle name="常规 20 2" xfId="1065"/>
    <cellStyle name="常规 21" xfId="1080"/>
    <cellStyle name="常规 22" xfId="2042"/>
    <cellStyle name="常规 23" xfId="2045"/>
    <cellStyle name="常规 24" xfId="1066"/>
    <cellStyle name="常规 24 2" xfId="1067"/>
    <cellStyle name="常规 25" xfId="1068"/>
    <cellStyle name="常规 25 2" xfId="1069"/>
    <cellStyle name="常规 26" xfId="1070"/>
    <cellStyle name="常规 26 2" xfId="1071"/>
    <cellStyle name="常规 27" xfId="1072"/>
    <cellStyle name="常规 27 2" xfId="1073"/>
    <cellStyle name="常规 28" xfId="2048"/>
    <cellStyle name="常规 29" xfId="2051"/>
    <cellStyle name="常规 3" xfId="6"/>
    <cellStyle name="常规 3 2" xfId="2"/>
    <cellStyle name="常规 3 2 2" xfId="1075"/>
    <cellStyle name="常规 3 3" xfId="1076"/>
    <cellStyle name="常规 3_2" xfId="1077"/>
    <cellStyle name="常规 30" xfId="2054"/>
    <cellStyle name="常规 31" xfId="2057"/>
    <cellStyle name="常规 32" xfId="2060"/>
    <cellStyle name="常规 33" xfId="2063"/>
    <cellStyle name="常规 34" xfId="2066"/>
    <cellStyle name="常规 35" xfId="2069"/>
    <cellStyle name="常规 36" xfId="2072"/>
    <cellStyle name="常规 37" xfId="2075"/>
    <cellStyle name="常规 38" xfId="2078"/>
    <cellStyle name="常规 39" xfId="2081"/>
    <cellStyle name="常规 4" xfId="7"/>
    <cellStyle name="常规 4 2" xfId="1078"/>
    <cellStyle name="常规 40" xfId="2084"/>
    <cellStyle name="常规 41" xfId="2087"/>
    <cellStyle name="常规 42" xfId="2090"/>
    <cellStyle name="常规 43" xfId="2093"/>
    <cellStyle name="常规 44" xfId="2096"/>
    <cellStyle name="常规 45" xfId="2099"/>
    <cellStyle name="常规 46" xfId="2102"/>
    <cellStyle name="常规 47" xfId="2105"/>
    <cellStyle name="常规 48" xfId="2108"/>
    <cellStyle name="常规 49" xfId="2111"/>
    <cellStyle name="常规 5" xfId="8"/>
    <cellStyle name="常规 5 10" xfId="1853"/>
    <cellStyle name="常规 5 11" xfId="1861"/>
    <cellStyle name="常规 5 12" xfId="1852"/>
    <cellStyle name="常规 5 13" xfId="1862"/>
    <cellStyle name="常规 5 14" xfId="1851"/>
    <cellStyle name="常规 5 15" xfId="1863"/>
    <cellStyle name="常规 5 16" xfId="1850"/>
    <cellStyle name="常规 5 17" xfId="1864"/>
    <cellStyle name="常规 5 18" xfId="1849"/>
    <cellStyle name="常规 5 19" xfId="1865"/>
    <cellStyle name="常规 5 2" xfId="1079"/>
    <cellStyle name="常规 5 20" xfId="1848"/>
    <cellStyle name="常规 5 21" xfId="1866"/>
    <cellStyle name="常规 5 22" xfId="1847"/>
    <cellStyle name="常规 5 23" xfId="1867"/>
    <cellStyle name="常规 5 24" xfId="1846"/>
    <cellStyle name="常规 5 25" xfId="1868"/>
    <cellStyle name="常规 5 26" xfId="1845"/>
    <cellStyle name="常规 5 27" xfId="1869"/>
    <cellStyle name="常规 5 28" xfId="1844"/>
    <cellStyle name="常规 5 29" xfId="1870"/>
    <cellStyle name="常规 5 3" xfId="1857"/>
    <cellStyle name="常规 5 30" xfId="1843"/>
    <cellStyle name="常规 5 31" xfId="1871"/>
    <cellStyle name="常规 5 32" xfId="1842"/>
    <cellStyle name="常规 5 33" xfId="1872"/>
    <cellStyle name="常规 5 34" xfId="1841"/>
    <cellStyle name="常规 5 35" xfId="1873"/>
    <cellStyle name="常规 5 36" xfId="1840"/>
    <cellStyle name="常规 5 37" xfId="1874"/>
    <cellStyle name="常规 5 38" xfId="1839"/>
    <cellStyle name="常规 5 39" xfId="1875"/>
    <cellStyle name="常规 5 4" xfId="1856"/>
    <cellStyle name="常规 5 40" xfId="1838"/>
    <cellStyle name="常规 5 41" xfId="1876"/>
    <cellStyle name="常规 5 42" xfId="1837"/>
    <cellStyle name="常规 5 43" xfId="1877"/>
    <cellStyle name="常规 5 44" xfId="1836"/>
    <cellStyle name="常规 5 45" xfId="1878"/>
    <cellStyle name="常规 5 46" xfId="1835"/>
    <cellStyle name="常规 5 47" xfId="1879"/>
    <cellStyle name="常规 5 48" xfId="1834"/>
    <cellStyle name="常规 5 49" xfId="1880"/>
    <cellStyle name="常规 5 5" xfId="1858"/>
    <cellStyle name="常规 5 50" xfId="1833"/>
    <cellStyle name="常规 5 51" xfId="1881"/>
    <cellStyle name="常规 5 52" xfId="1832"/>
    <cellStyle name="常规 5 53" xfId="1882"/>
    <cellStyle name="常规 5 54" xfId="1831"/>
    <cellStyle name="常规 5 55" xfId="1883"/>
    <cellStyle name="常规 5 56" xfId="1830"/>
    <cellStyle name="常规 5 57" xfId="1884"/>
    <cellStyle name="常规 5 58" xfId="1829"/>
    <cellStyle name="常规 5 59" xfId="1885"/>
    <cellStyle name="常规 5 6" xfId="1855"/>
    <cellStyle name="常规 5 60" xfId="1828"/>
    <cellStyle name="常规 5 61" xfId="1886"/>
    <cellStyle name="常规 5 62" xfId="1827"/>
    <cellStyle name="常规 5 63" xfId="1887"/>
    <cellStyle name="常规 5 64" xfId="1826"/>
    <cellStyle name="常规 5 65" xfId="1888"/>
    <cellStyle name="常规 5 66" xfId="1825"/>
    <cellStyle name="常规 5 67" xfId="1889"/>
    <cellStyle name="常规 5 68" xfId="1824"/>
    <cellStyle name="常规 5 69" xfId="1890"/>
    <cellStyle name="常规 5 7" xfId="1859"/>
    <cellStyle name="常规 5 70" xfId="1823"/>
    <cellStyle name="常规 5 71" xfId="1891"/>
    <cellStyle name="常规 5 72" xfId="1822"/>
    <cellStyle name="常规 5 73" xfId="1892"/>
    <cellStyle name="常规 5 74" xfId="1821"/>
    <cellStyle name="常规 5 75" xfId="1893"/>
    <cellStyle name="常规 5 76" xfId="1820"/>
    <cellStyle name="常规 5 77" xfId="1894"/>
    <cellStyle name="常规 5 78" xfId="1819"/>
    <cellStyle name="常规 5 79" xfId="1895"/>
    <cellStyle name="常规 5 8" xfId="1854"/>
    <cellStyle name="常规 5 80" xfId="1818"/>
    <cellStyle name="常规 5 81" xfId="1896"/>
    <cellStyle name="常规 5 82" xfId="1817"/>
    <cellStyle name="常规 5 83" xfId="1897"/>
    <cellStyle name="常规 5 84" xfId="1816"/>
    <cellStyle name="常规 5 85" xfId="1898"/>
    <cellStyle name="常规 5 86" xfId="1815"/>
    <cellStyle name="常规 5 87" xfId="1899"/>
    <cellStyle name="常规 5 88" xfId="1814"/>
    <cellStyle name="常规 5 89" xfId="1900"/>
    <cellStyle name="常规 5 9" xfId="1860"/>
    <cellStyle name="常规 5 90" xfId="1813"/>
    <cellStyle name="常规 5 91" xfId="1901"/>
    <cellStyle name="常规 5 92" xfId="1812"/>
    <cellStyle name="常规 5 93" xfId="1902"/>
    <cellStyle name="常规 50" xfId="2114"/>
    <cellStyle name="常规 51" xfId="2117"/>
    <cellStyle name="常规 52" xfId="2120"/>
    <cellStyle name="常规 53" xfId="2123"/>
    <cellStyle name="常规 54" xfId="2126"/>
    <cellStyle name="常规 55" xfId="2129"/>
    <cellStyle name="常规 56" xfId="2132"/>
    <cellStyle name="常规 57" xfId="2135"/>
    <cellStyle name="常规 58" xfId="2300"/>
    <cellStyle name="常规 59" xfId="2140"/>
    <cellStyle name="常规 6" xfId="1081"/>
    <cellStyle name="常规 6 2" xfId="1082"/>
    <cellStyle name="常规 60" xfId="2143"/>
    <cellStyle name="常规 61" xfId="2146"/>
    <cellStyle name="常规 62" xfId="2149"/>
    <cellStyle name="常规 63" xfId="2152"/>
    <cellStyle name="常规 64" xfId="2155"/>
    <cellStyle name="常规 65" xfId="2158"/>
    <cellStyle name="常规 66" xfId="2316"/>
    <cellStyle name="常规 67" xfId="2163"/>
    <cellStyle name="常规 68" xfId="2166"/>
    <cellStyle name="常规 69" xfId="2169"/>
    <cellStyle name="常规 7" xfId="1083"/>
    <cellStyle name="常规 7 2" xfId="1084"/>
    <cellStyle name="常规 70" xfId="2172"/>
    <cellStyle name="常规 71" xfId="2175"/>
    <cellStyle name="常规 72" xfId="2178"/>
    <cellStyle name="常规 73" xfId="2181"/>
    <cellStyle name="常规 74" xfId="2184"/>
    <cellStyle name="常规 75" xfId="2187"/>
    <cellStyle name="常规 76" xfId="2190"/>
    <cellStyle name="常规 77" xfId="2193"/>
    <cellStyle name="常规 78" xfId="2196"/>
    <cellStyle name="常规 79" xfId="2199"/>
    <cellStyle name="常规 8" xfId="1085"/>
    <cellStyle name="常规 8 2" xfId="1086"/>
    <cellStyle name="常规 80" xfId="2202"/>
    <cellStyle name="常规 81" xfId="2205"/>
    <cellStyle name="常规 82" xfId="2208"/>
    <cellStyle name="常规 83" xfId="2211"/>
    <cellStyle name="常规 84" xfId="2214"/>
    <cellStyle name="常规 85" xfId="2217"/>
    <cellStyle name="常规 86" xfId="2220"/>
    <cellStyle name="常规 87" xfId="2223"/>
    <cellStyle name="常规 88" xfId="2226"/>
    <cellStyle name="常规 89" xfId="2229"/>
    <cellStyle name="常规 9" xfId="1087"/>
    <cellStyle name="常规 9 2" xfId="1088"/>
    <cellStyle name="常规 90" xfId="2232"/>
    <cellStyle name="常规 91" xfId="2235"/>
    <cellStyle name="常规 92" xfId="2238"/>
    <cellStyle name="常规 93" xfId="2241"/>
    <cellStyle name="常规 94" xfId="2244"/>
    <cellStyle name="常规 95" xfId="2247"/>
    <cellStyle name="常规 96" xfId="2250"/>
    <cellStyle name="常规 97" xfId="2253"/>
    <cellStyle name="常规 98" xfId="2317"/>
    <cellStyle name="常规 99" xfId="2258"/>
    <cellStyle name="常规_2008年支出预算" xfId="11020"/>
    <cellStyle name="常规_Sheet1 (2)" xfId="11022"/>
    <cellStyle name="超级链接" xfId="1089"/>
    <cellStyle name="分级显示行_1_13区汇总" xfId="1090"/>
    <cellStyle name="归盒啦_95" xfId="1091"/>
    <cellStyle name="好 2" xfId="1092"/>
    <cellStyle name="好_（省格式）01兴城" xfId="1093"/>
    <cellStyle name="好_（市格式）01兴城" xfId="1094"/>
    <cellStyle name="好_00省级(打印)" xfId="1095"/>
    <cellStyle name="好_00省级(打印)_2" xfId="1096"/>
    <cellStyle name="好_00省级(打印)_5" xfId="1097"/>
    <cellStyle name="好_01兴城" xfId="1098"/>
    <cellStyle name="好_02" xfId="1099"/>
    <cellStyle name="好_02_2" xfId="1100"/>
    <cellStyle name="好_02_5" xfId="1101"/>
    <cellStyle name="好_02绥中" xfId="1102"/>
    <cellStyle name="好_02绥中_2" xfId="1103"/>
    <cellStyle name="好_02绥中_5" xfId="1104"/>
    <cellStyle name="好_03" xfId="1105"/>
    <cellStyle name="好_03_2" xfId="1106"/>
    <cellStyle name="好_03_5" xfId="1107"/>
    <cellStyle name="好_03建昌" xfId="1108"/>
    <cellStyle name="好_03建昌_2" xfId="1109"/>
    <cellStyle name="好_03建昌_5" xfId="1110"/>
    <cellStyle name="好_03昭通" xfId="1111"/>
    <cellStyle name="好_03昭通_2" xfId="1112"/>
    <cellStyle name="好_03昭通_5" xfId="1113"/>
    <cellStyle name="好_04" xfId="1114"/>
    <cellStyle name="好_04_2" xfId="1115"/>
    <cellStyle name="好_04_5" xfId="1116"/>
    <cellStyle name="好_04连山" xfId="1117"/>
    <cellStyle name="好_04连山_2" xfId="1118"/>
    <cellStyle name="好_04连山_5" xfId="1119"/>
    <cellStyle name="好_05" xfId="1120"/>
    <cellStyle name="好_05_2" xfId="1121"/>
    <cellStyle name="好_05_5" xfId="1122"/>
    <cellStyle name="好_0502通海县" xfId="1123"/>
    <cellStyle name="好_0502通海县_2" xfId="1124"/>
    <cellStyle name="好_0502通海县_5" xfId="1125"/>
    <cellStyle name="好_05潍坊" xfId="1126"/>
    <cellStyle name="好_05杨杖子" xfId="1127"/>
    <cellStyle name="好_05杨杖子_2" xfId="1128"/>
    <cellStyle name="好_05杨杖子_5" xfId="1129"/>
    <cellStyle name="好_06" xfId="1130"/>
    <cellStyle name="好_06_2" xfId="1131"/>
    <cellStyle name="好_06_5" xfId="1132"/>
    <cellStyle name="好_0605石屏县" xfId="1133"/>
    <cellStyle name="好_0605石屏县_2" xfId="1134"/>
    <cellStyle name="好_0605石屏县_5" xfId="1135"/>
    <cellStyle name="好_06高新" xfId="1136"/>
    <cellStyle name="好_06高新_2" xfId="1137"/>
    <cellStyle name="好_06高新_5" xfId="1138"/>
    <cellStyle name="好_07" xfId="1139"/>
    <cellStyle name="好_07_2" xfId="1140"/>
    <cellStyle name="好_07_5" xfId="1141"/>
    <cellStyle name="好_07临沂" xfId="1142"/>
    <cellStyle name="好_07临沂_2" xfId="1143"/>
    <cellStyle name="好_07临沂_5" xfId="1144"/>
    <cellStyle name="好_07南票" xfId="1145"/>
    <cellStyle name="好_07南票_2" xfId="1146"/>
    <cellStyle name="好_07南票_5" xfId="1147"/>
    <cellStyle name="好_08" xfId="1148"/>
    <cellStyle name="好_08_2" xfId="1149"/>
    <cellStyle name="好_08_5" xfId="1150"/>
    <cellStyle name="好_08龙港" xfId="1151"/>
    <cellStyle name="好_08龙港_2" xfId="1152"/>
    <cellStyle name="好_08龙港_5" xfId="1153"/>
    <cellStyle name="好_09" xfId="1154"/>
    <cellStyle name="好_09_2" xfId="1155"/>
    <cellStyle name="好_09_5" xfId="1156"/>
    <cellStyle name="好_09北港" xfId="1157"/>
    <cellStyle name="好_09北港_2" xfId="1158"/>
    <cellStyle name="好_09北港_5" xfId="1159"/>
    <cellStyle name="好_09黑龙江" xfId="1160"/>
    <cellStyle name="好_09黑龙江_2" xfId="1161"/>
    <cellStyle name="好_09黑龙江_5" xfId="1162"/>
    <cellStyle name="好_1" xfId="1163"/>
    <cellStyle name="好_1_2" xfId="1164"/>
    <cellStyle name="好_1_5" xfId="1165"/>
    <cellStyle name="好_1110洱源县" xfId="1166"/>
    <cellStyle name="好_1110洱源县_2" xfId="1167"/>
    <cellStyle name="好_1110洱源县_5" xfId="1168"/>
    <cellStyle name="好_11大理" xfId="1169"/>
    <cellStyle name="好_11大理_2" xfId="1170"/>
    <cellStyle name="好_11大理_5" xfId="1171"/>
    <cellStyle name="好_12滨州" xfId="1172"/>
    <cellStyle name="好_12滨州_2" xfId="1173"/>
    <cellStyle name="好_12滨州_5" xfId="1174"/>
    <cellStyle name="好_14安徽" xfId="1175"/>
    <cellStyle name="好_14安徽_2" xfId="1176"/>
    <cellStyle name="好_14安徽_5" xfId="1177"/>
    <cellStyle name="好_2" xfId="1178"/>
    <cellStyle name="好_2_1" xfId="1179"/>
    <cellStyle name="好_2_2" xfId="1180"/>
    <cellStyle name="好_2_5" xfId="1181"/>
    <cellStyle name="好_2_Book1" xfId="1182"/>
    <cellStyle name="好_2_锦州市2016年一般公共预算收入预算安排情况表(11.9给李一娇提供继攀)" xfId="1183"/>
    <cellStyle name="好_2006年22湖南" xfId="1184"/>
    <cellStyle name="好_2006年22湖南_2" xfId="1185"/>
    <cellStyle name="好_2006年22湖南_5" xfId="1186"/>
    <cellStyle name="好_2006年27重庆" xfId="1187"/>
    <cellStyle name="好_2006年27重庆_2" xfId="1188"/>
    <cellStyle name="好_2006年27重庆_5" xfId="1189"/>
    <cellStyle name="好_2006年28四川" xfId="1190"/>
    <cellStyle name="好_2006年28四川_2" xfId="1191"/>
    <cellStyle name="好_2006年28四川_5" xfId="1192"/>
    <cellStyle name="好_2006年30云南" xfId="1193"/>
    <cellStyle name="好_2006年30云南_2" xfId="1194"/>
    <cellStyle name="好_2006年30云南_5" xfId="1195"/>
    <cellStyle name="好_2006年33甘肃" xfId="1196"/>
    <cellStyle name="好_2006年34青海" xfId="1197"/>
    <cellStyle name="好_2006年34青海_2" xfId="1198"/>
    <cellStyle name="好_2006年34青海_5" xfId="1199"/>
    <cellStyle name="好_2006年全省财力计算表（中央、决算）" xfId="1200"/>
    <cellStyle name="好_2006年全省财力计算表（中央、决算）_2" xfId="1201"/>
    <cellStyle name="好_2006年全省财力计算表（中央、决算）_5" xfId="1202"/>
    <cellStyle name="好_2006年水利统计指标统计表" xfId="1203"/>
    <cellStyle name="好_2006年水利统计指标统计表_2" xfId="1204"/>
    <cellStyle name="好_2006年水利统计指标统计表_5" xfId="1205"/>
    <cellStyle name="好_2007年收支情况及2008年收支预计表(汇总表)" xfId="1206"/>
    <cellStyle name="好_2007年收支情况及2008年收支预计表(汇总表)_2" xfId="1207"/>
    <cellStyle name="好_2007年收支情况及2008年收支预计表(汇总表)_5" xfId="1208"/>
    <cellStyle name="好_2007年一般预算支出剔除" xfId="1209"/>
    <cellStyle name="好_2007年一般预算支出剔除_2" xfId="1210"/>
    <cellStyle name="好_2007年一般预算支出剔除_5" xfId="1211"/>
    <cellStyle name="好_2007一般预算支出口径剔除表" xfId="1212"/>
    <cellStyle name="好_2007一般预算支出口径剔除表_2" xfId="1213"/>
    <cellStyle name="好_2007一般预算支出口径剔除表_5" xfId="1214"/>
    <cellStyle name="好_2008计算资料（8月5）" xfId="1215"/>
    <cellStyle name="好_2008年全省汇总收支计算表" xfId="1216"/>
    <cellStyle name="好_2008年全省汇总收支计算表_2" xfId="1217"/>
    <cellStyle name="好_2008年全省汇总收支计算表_5" xfId="1218"/>
    <cellStyle name="好_2008年一般预算支出预计" xfId="1219"/>
    <cellStyle name="好_2008年一般预算支出预计_2" xfId="1220"/>
    <cellStyle name="好_2008年一般预算支出预计_5" xfId="1221"/>
    <cellStyle name="好_2008年预计支出与2007年对比" xfId="1222"/>
    <cellStyle name="好_2008年预计支出与2007年对比_2" xfId="1223"/>
    <cellStyle name="好_2008年预计支出与2007年对比_5" xfId="1224"/>
    <cellStyle name="好_2008年支出核定" xfId="1225"/>
    <cellStyle name="好_2008年支出核定_2" xfId="1226"/>
    <cellStyle name="好_2008年支出核定_5" xfId="1227"/>
    <cellStyle name="好_2008年支出调整" xfId="1228"/>
    <cellStyle name="好_2008年支出调整_2" xfId="1229"/>
    <cellStyle name="好_2008年支出调整_5" xfId="1230"/>
    <cellStyle name="好_2011年收入预计报省厅" xfId="1231"/>
    <cellStyle name="好_20河南" xfId="1232"/>
    <cellStyle name="好_20河南_2" xfId="1233"/>
    <cellStyle name="好_20河南_5" xfId="1234"/>
    <cellStyle name="好_22湖南" xfId="1235"/>
    <cellStyle name="好_22湖南_2" xfId="1236"/>
    <cellStyle name="好_22湖南_5" xfId="1237"/>
    <cellStyle name="好_27重庆" xfId="1238"/>
    <cellStyle name="好_27重庆_2" xfId="1239"/>
    <cellStyle name="好_27重庆_5" xfId="1240"/>
    <cellStyle name="好_28四川" xfId="1241"/>
    <cellStyle name="好_28四川_2" xfId="1242"/>
    <cellStyle name="好_28四川_5" xfId="1243"/>
    <cellStyle name="好_30云南" xfId="1244"/>
    <cellStyle name="好_30云南_1" xfId="1245"/>
    <cellStyle name="好_30云南_1_2" xfId="1246"/>
    <cellStyle name="好_30云南_1_5" xfId="1247"/>
    <cellStyle name="好_30云南_2" xfId="1248"/>
    <cellStyle name="好_30云南_5" xfId="1249"/>
    <cellStyle name="好_33甘肃" xfId="1250"/>
    <cellStyle name="好_34青海" xfId="1251"/>
    <cellStyle name="好_34青海_1" xfId="1252"/>
    <cellStyle name="好_34青海_1_2" xfId="1253"/>
    <cellStyle name="好_34青海_1_5" xfId="1254"/>
    <cellStyle name="好_34青海_2" xfId="1255"/>
    <cellStyle name="好_34青海_5" xfId="1256"/>
    <cellStyle name="好_4" xfId="1257"/>
    <cellStyle name="好_5" xfId="1258"/>
    <cellStyle name="好_530623_2006年县级财政报表附表" xfId="1259"/>
    <cellStyle name="好_530629_2006年县级财政报表附表" xfId="1260"/>
    <cellStyle name="好_530629_2006年县级财政报表附表_2" xfId="1261"/>
    <cellStyle name="好_530629_2006年县级财政报表附表_5" xfId="1262"/>
    <cellStyle name="好_5334_2006年迪庆县级财政报表附表" xfId="1263"/>
    <cellStyle name="好_5334_2006年迪庆县级财政报表附表_2" xfId="1264"/>
    <cellStyle name="好_5334_2006年迪庆县级财政报表附表_5" xfId="1265"/>
    <cellStyle name="好_6" xfId="1266"/>
    <cellStyle name="好_7" xfId="1267"/>
    <cellStyle name="好_Book1" xfId="1268"/>
    <cellStyle name="好_Book1_2" xfId="1269"/>
    <cellStyle name="好_Book1_5" xfId="1270"/>
    <cellStyle name="好_Book2" xfId="1271"/>
    <cellStyle name="好_Book2_2" xfId="1272"/>
    <cellStyle name="好_Book2_5" xfId="1273"/>
    <cellStyle name="好_gdp" xfId="1274"/>
    <cellStyle name="好_gdp_2" xfId="1275"/>
    <cellStyle name="好_gdp_5" xfId="1276"/>
    <cellStyle name="好_M01-2(州市补助收入)" xfId="1277"/>
    <cellStyle name="好_M01-2(州市补助收入)_2" xfId="1278"/>
    <cellStyle name="好_M01-2(州市补助收入)_5" xfId="1279"/>
    <cellStyle name="好_安徽 缺口县区测算(地方填报)1" xfId="1280"/>
    <cellStyle name="好_安徽 缺口县区测算(地方填报)1_2" xfId="1281"/>
    <cellStyle name="好_安徽 缺口县区测算(地方填报)1_5" xfId="1282"/>
    <cellStyle name="好_表二（旧） " xfId="2352"/>
    <cellStyle name="好_不含人员经费系数" xfId="1283"/>
    <cellStyle name="好_不含人员经费系数_2" xfId="1284"/>
    <cellStyle name="好_不含人员经费系数_5" xfId="1285"/>
    <cellStyle name="好_财力差异计算表(不含非农业区)" xfId="1286"/>
    <cellStyle name="好_财力差异计算表(不含非农业区)_2" xfId="1287"/>
    <cellStyle name="好_财力差异计算表(不含非农业区)_5" xfId="1288"/>
    <cellStyle name="好_财政供养人员" xfId="1289"/>
    <cellStyle name="好_财政供养人员_2" xfId="1290"/>
    <cellStyle name="好_财政供养人员_5" xfId="1291"/>
    <cellStyle name="好_测算结果" xfId="1292"/>
    <cellStyle name="好_测算结果_2" xfId="1293"/>
    <cellStyle name="好_测算结果_5" xfId="1294"/>
    <cellStyle name="好_测算结果汇总" xfId="1295"/>
    <cellStyle name="好_测算结果汇总_2" xfId="1296"/>
    <cellStyle name="好_测算结果汇总_5" xfId="1297"/>
    <cellStyle name="好_成本差异系数" xfId="1298"/>
    <cellStyle name="好_成本差异系数（含人口规模）" xfId="1299"/>
    <cellStyle name="好_成本差异系数（含人口规模）_2" xfId="1300"/>
    <cellStyle name="好_成本差异系数（含人口规模）_5" xfId="1301"/>
    <cellStyle name="好_成本差异系数_2" xfId="1302"/>
    <cellStyle name="好_成本差异系数_5" xfId="1303"/>
    <cellStyle name="好_城建部门" xfId="1304"/>
    <cellStyle name="好_城建部门_2" xfId="1305"/>
    <cellStyle name="好_城建部门_5" xfId="1306"/>
    <cellStyle name="好_第五部分(才淼、饶永宏）" xfId="1307"/>
    <cellStyle name="好_第五部分(才淼、饶永宏）_2" xfId="1308"/>
    <cellStyle name="好_第五部分(才淼、饶永宏）_5" xfId="1309"/>
    <cellStyle name="好_第一部分：综合全" xfId="1310"/>
    <cellStyle name="好_第一部分：综合全_2" xfId="1311"/>
    <cellStyle name="好_第一部分：综合全_5" xfId="1312"/>
    <cellStyle name="好_分析缺口率" xfId="1313"/>
    <cellStyle name="好_分析缺口率_2" xfId="1314"/>
    <cellStyle name="好_分析缺口率_5" xfId="1315"/>
    <cellStyle name="好_分县成本差异系数" xfId="1316"/>
    <cellStyle name="好_分县成本差异系数_2" xfId="1317"/>
    <cellStyle name="好_分县成本差异系数_5" xfId="1318"/>
    <cellStyle name="好_分县成本差异系数_不含人员经费系数" xfId="1319"/>
    <cellStyle name="好_分县成本差异系数_不含人员经费系数_2" xfId="1320"/>
    <cellStyle name="好_分县成本差异系数_不含人员经费系数_5" xfId="1321"/>
    <cellStyle name="好_分县成本差异系数_民生政策最低支出需求" xfId="1322"/>
    <cellStyle name="好_分县成本差异系数_民生政策最低支出需求_2" xfId="1323"/>
    <cellStyle name="好_分县成本差异系数_民生政策最低支出需求_5" xfId="1324"/>
    <cellStyle name="好_附表" xfId="1325"/>
    <cellStyle name="好_附表_2" xfId="1326"/>
    <cellStyle name="好_附表_5" xfId="1327"/>
    <cellStyle name="好_功能对经济" xfId="1328"/>
    <cellStyle name="好_功能对经济_2" xfId="1329"/>
    <cellStyle name="好_功能对经济_5" xfId="1330"/>
    <cellStyle name="好_行政(燃修费)" xfId="1331"/>
    <cellStyle name="好_行政(燃修费)_2" xfId="1332"/>
    <cellStyle name="好_行政(燃修费)_5" xfId="1333"/>
    <cellStyle name="好_行政(燃修费)_不含人员经费系数" xfId="1334"/>
    <cellStyle name="好_行政(燃修费)_不含人员经费系数_2" xfId="1335"/>
    <cellStyle name="好_行政(燃修费)_不含人员经费系数_5" xfId="1336"/>
    <cellStyle name="好_行政(燃修费)_民生政策最低支出需求" xfId="1337"/>
    <cellStyle name="好_行政(燃修费)_民生政策最低支出需求_2" xfId="1338"/>
    <cellStyle name="好_行政(燃修费)_民生政策最低支出需求_5" xfId="1339"/>
    <cellStyle name="好_行政(燃修费)_县市旗测算-新科目（含人口规模效应）" xfId="1340"/>
    <cellStyle name="好_行政(燃修费)_县市旗测算-新科目（含人口规模效应）_2" xfId="1341"/>
    <cellStyle name="好_行政(燃修费)_县市旗测算-新科目（含人口规模效应）_5" xfId="1342"/>
    <cellStyle name="好_行政（人员）" xfId="1343"/>
    <cellStyle name="好_行政（人员）_2" xfId="1344"/>
    <cellStyle name="好_行政（人员）_5" xfId="1345"/>
    <cellStyle name="好_行政（人员）_不含人员经费系数" xfId="1346"/>
    <cellStyle name="好_行政（人员）_不含人员经费系数_2" xfId="1347"/>
    <cellStyle name="好_行政（人员）_不含人员经费系数_5" xfId="1348"/>
    <cellStyle name="好_行政（人员）_民生政策最低支出需求" xfId="1349"/>
    <cellStyle name="好_行政（人员）_民生政策最低支出需求_2" xfId="1350"/>
    <cellStyle name="好_行政（人员）_民生政策最低支出需求_5" xfId="1351"/>
    <cellStyle name="好_行政（人员）_县市旗测算-新科目（含人口规模效应）" xfId="1352"/>
    <cellStyle name="好_行政（人员）_县市旗测算-新科目（含人口规模效应）_2" xfId="1353"/>
    <cellStyle name="好_行政（人员）_县市旗测算-新科目（含人口规模效应）_5" xfId="1354"/>
    <cellStyle name="好_行政公检法测算" xfId="1355"/>
    <cellStyle name="好_行政公检法测算_2" xfId="1356"/>
    <cellStyle name="好_行政公检法测算_5" xfId="1357"/>
    <cellStyle name="好_行政公检法测算_不含人员经费系数" xfId="1358"/>
    <cellStyle name="好_行政公检法测算_不含人员经费系数_2" xfId="1359"/>
    <cellStyle name="好_行政公检法测算_不含人员经费系数_5" xfId="1360"/>
    <cellStyle name="好_行政公检法测算_民生政策最低支出需求" xfId="1361"/>
    <cellStyle name="好_行政公检法测算_民生政策最低支出需求_2" xfId="1362"/>
    <cellStyle name="好_行政公检法测算_民生政策最低支出需求_5" xfId="1363"/>
    <cellStyle name="好_行政公检法测算_县市旗测算-新科目（含人口规模效应）" xfId="1364"/>
    <cellStyle name="好_行政公检法测算_县市旗测算-新科目（含人口规模效应）_2" xfId="1365"/>
    <cellStyle name="好_行政公检法测算_县市旗测算-新科目（含人口规模效应）_5" xfId="1366"/>
    <cellStyle name="好_河南 缺口县区测算(地方填报)" xfId="1367"/>
    <cellStyle name="好_河南 缺口县区测算(地方填报)_2" xfId="1368"/>
    <cellStyle name="好_河南 缺口县区测算(地方填报)_5" xfId="1369"/>
    <cellStyle name="好_河南 缺口县区测算(地方填报白)" xfId="1370"/>
    <cellStyle name="好_河南 缺口县区测算(地方填报白)_2" xfId="1371"/>
    <cellStyle name="好_河南 缺口县区测算(地方填报白)_5" xfId="1372"/>
    <cellStyle name="好_核定人数对比" xfId="1373"/>
    <cellStyle name="好_核定人数对比_2" xfId="1374"/>
    <cellStyle name="好_核定人数对比_5" xfId="1375"/>
    <cellStyle name="好_核定人数下发表" xfId="1376"/>
    <cellStyle name="好_核定人数下发表_2" xfId="1377"/>
    <cellStyle name="好_核定人数下发表_5" xfId="1378"/>
    <cellStyle name="好_葫芦岛市2012年政府性基金预算" xfId="1379"/>
    <cellStyle name="好_汇总" xfId="1380"/>
    <cellStyle name="好_汇总_2" xfId="1381"/>
    <cellStyle name="好_汇总_5" xfId="1382"/>
    <cellStyle name="好_汇总表" xfId="1383"/>
    <cellStyle name="好_汇总表_2" xfId="1384"/>
    <cellStyle name="好_汇总表_5" xfId="1385"/>
    <cellStyle name="好_汇总表4" xfId="1386"/>
    <cellStyle name="好_汇总表4_2" xfId="1387"/>
    <cellStyle name="好_汇总表4_5" xfId="1388"/>
    <cellStyle name="好_汇总-县级财政报表附表" xfId="1389"/>
    <cellStyle name="好_基金预算平衡表" xfId="1390"/>
    <cellStyle name="好_基金预算平衡表_2" xfId="1391"/>
    <cellStyle name="好_基金预算平衡表_5" xfId="1392"/>
    <cellStyle name="好_检验表" xfId="1393"/>
    <cellStyle name="好_检验表（调整后）" xfId="1394"/>
    <cellStyle name="好_检验表（调整后）_2" xfId="1395"/>
    <cellStyle name="好_检验表（调整后）_5" xfId="1396"/>
    <cellStyle name="好_检验表_2" xfId="1397"/>
    <cellStyle name="好_检验表_5" xfId="1398"/>
    <cellStyle name="好_教育(按照总人口测算）—20080416" xfId="1399"/>
    <cellStyle name="好_教育(按照总人口测算）—20080416_2" xfId="1400"/>
    <cellStyle name="好_教育(按照总人口测算）—20080416_5" xfId="1401"/>
    <cellStyle name="好_教育(按照总人口测算）—20080416_不含人员经费系数" xfId="1402"/>
    <cellStyle name="好_教育(按照总人口测算）—20080416_不含人员经费系数_2" xfId="1403"/>
    <cellStyle name="好_教育(按照总人口测算）—20080416_不含人员经费系数_5" xfId="1404"/>
    <cellStyle name="好_教育(按照总人口测算）—20080416_民生政策最低支出需求" xfId="1405"/>
    <cellStyle name="好_教育(按照总人口测算）—20080416_民生政策最低支出需求_2" xfId="1406"/>
    <cellStyle name="好_教育(按照总人口测算）—20080416_民生政策最低支出需求_5" xfId="1407"/>
    <cellStyle name="好_教育(按照总人口测算）—20080416_县市旗测算-新科目（含人口规模效应）" xfId="1408"/>
    <cellStyle name="好_教育(按照总人口测算）—20080416_县市旗测算-新科目（含人口规模效应）_2" xfId="1409"/>
    <cellStyle name="好_教育(按照总人口测算）—20080416_县市旗测算-新科目（含人口规模效应）_5" xfId="1410"/>
    <cellStyle name="好_来源表" xfId="1411"/>
    <cellStyle name="好_来源表_2" xfId="1412"/>
    <cellStyle name="好_来源表_5" xfId="1413"/>
    <cellStyle name="好_丽江汇总" xfId="1414"/>
    <cellStyle name="好_丽江汇总_2" xfId="1415"/>
    <cellStyle name="好_丽江汇总_5" xfId="1416"/>
    <cellStyle name="好_民生政策最低支出需求" xfId="1417"/>
    <cellStyle name="好_民生政策最低支出需求_2" xfId="1418"/>
    <cellStyle name="好_民生政策最低支出需求_5" xfId="1419"/>
    <cellStyle name="好_农林水和城市维护标准支出20080505－县区合计" xfId="1420"/>
    <cellStyle name="好_农林水和城市维护标准支出20080505－县区合计_2" xfId="1421"/>
    <cellStyle name="好_农林水和城市维护标准支出20080505－县区合计_5" xfId="1422"/>
    <cellStyle name="好_农林水和城市维护标准支出20080505－县区合计_不含人员经费系数" xfId="1423"/>
    <cellStyle name="好_农林水和城市维护标准支出20080505－县区合计_不含人员经费系数_2" xfId="1424"/>
    <cellStyle name="好_农林水和城市维护标准支出20080505－县区合计_不含人员经费系数_5" xfId="1425"/>
    <cellStyle name="好_农林水和城市维护标准支出20080505－县区合计_民生政策最低支出需求" xfId="1426"/>
    <cellStyle name="好_农林水和城市维护标准支出20080505－县区合计_民生政策最低支出需求_2" xfId="1427"/>
    <cellStyle name="好_农林水和城市维护标准支出20080505－县区合计_民生政策最低支出需求_5" xfId="1428"/>
    <cellStyle name="好_农林水和城市维护标准支出20080505－县区合计_县市旗测算-新科目（含人口规模效应）" xfId="1429"/>
    <cellStyle name="好_农林水和城市维护标准支出20080505－县区合计_县市旗测算-新科目（含人口规模效应）_2" xfId="1430"/>
    <cellStyle name="好_农林水和城市维护标准支出20080505－县区合计_县市旗测算-新科目（含人口规模效应）_5" xfId="1431"/>
    <cellStyle name="好_平邑" xfId="1432"/>
    <cellStyle name="好_平邑_2" xfId="1433"/>
    <cellStyle name="好_平邑_5" xfId="1434"/>
    <cellStyle name="好_其他部门(按照总人口测算）—20080416" xfId="1435"/>
    <cellStyle name="好_其他部门(按照总人口测算）—20080416_2" xfId="1436"/>
    <cellStyle name="好_其他部门(按照总人口测算）—20080416_5" xfId="1437"/>
    <cellStyle name="好_其他部门(按照总人口测算）—20080416_不含人员经费系数" xfId="1438"/>
    <cellStyle name="好_其他部门(按照总人口测算）—20080416_不含人员经费系数_2" xfId="1439"/>
    <cellStyle name="好_其他部门(按照总人口测算）—20080416_不含人员经费系数_5" xfId="1440"/>
    <cellStyle name="好_其他部门(按照总人口测算）—20080416_民生政策最低支出需求" xfId="1441"/>
    <cellStyle name="好_其他部门(按照总人口测算）—20080416_民生政策最低支出需求_2" xfId="1442"/>
    <cellStyle name="好_其他部门(按照总人口测算）—20080416_民生政策最低支出需求_5" xfId="1443"/>
    <cellStyle name="好_其他部门(按照总人口测算）—20080416_县市旗测算-新科目（含人口规模效应）" xfId="1444"/>
    <cellStyle name="好_其他部门(按照总人口测算）—20080416_县市旗测算-新科目（含人口规模效应）_2" xfId="1445"/>
    <cellStyle name="好_其他部门(按照总人口测算）—20080416_县市旗测算-新科目（含人口规模效应）_5" xfId="1446"/>
    <cellStyle name="好_青海 缺口县区测算(地方填报)" xfId="1447"/>
    <cellStyle name="好_青海 缺口县区测算(地方填报)_2" xfId="1448"/>
    <cellStyle name="好_青海 缺口县区测算(地方填报)_5" xfId="1449"/>
    <cellStyle name="好_缺口县区测算" xfId="1450"/>
    <cellStyle name="好_缺口县区测算（11.13）" xfId="1451"/>
    <cellStyle name="好_缺口县区测算（11.13）_2" xfId="1452"/>
    <cellStyle name="好_缺口县区测算（11.13）_5" xfId="1453"/>
    <cellStyle name="好_缺口县区测算(按2007支出增长25%测算)" xfId="1454"/>
    <cellStyle name="好_缺口县区测算(按2007支出增长25%测算)_2" xfId="1455"/>
    <cellStyle name="好_缺口县区测算(按2007支出增长25%测算)_5" xfId="1456"/>
    <cellStyle name="好_缺口县区测算(按核定人数)" xfId="1457"/>
    <cellStyle name="好_缺口县区测算(按核定人数)_2" xfId="1458"/>
    <cellStyle name="好_缺口县区测算(按核定人数)_5" xfId="1459"/>
    <cellStyle name="好_缺口县区测算(财政部标准)" xfId="1460"/>
    <cellStyle name="好_缺口县区测算(财政部标准)_2" xfId="1461"/>
    <cellStyle name="好_缺口县区测算(财政部标准)_5" xfId="1462"/>
    <cellStyle name="好_缺口县区测算_2" xfId="1463"/>
    <cellStyle name="好_缺口县区测算_5" xfId="1464"/>
    <cellStyle name="好_人员工资和公用经费" xfId="1465"/>
    <cellStyle name="好_人员工资和公用经费_2" xfId="1466"/>
    <cellStyle name="好_人员工资和公用经费_5" xfId="1467"/>
    <cellStyle name="好_人员工资和公用经费2" xfId="1468"/>
    <cellStyle name="好_人员工资和公用经费2_2" xfId="1469"/>
    <cellStyle name="好_人员工资和公用经费2_5" xfId="1470"/>
    <cellStyle name="好_人员工资和公用经费3" xfId="1471"/>
    <cellStyle name="好_人员工资和公用经费3_2" xfId="1472"/>
    <cellStyle name="好_人员工资和公用经费3_5" xfId="1473"/>
    <cellStyle name="好_山东省民生支出标准" xfId="1474"/>
    <cellStyle name="好_山东省民生支出标准_2" xfId="1475"/>
    <cellStyle name="好_山东省民生支出标准_5" xfId="1476"/>
    <cellStyle name="好_沈阳" xfId="1477"/>
    <cellStyle name="好_市辖区测算20080510" xfId="1478"/>
    <cellStyle name="好_市辖区测算20080510_2" xfId="1479"/>
    <cellStyle name="好_市辖区测算20080510_5" xfId="1480"/>
    <cellStyle name="好_市辖区测算20080510_不含人员经费系数" xfId="1481"/>
    <cellStyle name="好_市辖区测算20080510_不含人员经费系数_2" xfId="1482"/>
    <cellStyle name="好_市辖区测算20080510_不含人员经费系数_5" xfId="1483"/>
    <cellStyle name="好_市辖区测算20080510_民生政策最低支出需求" xfId="1484"/>
    <cellStyle name="好_市辖区测算20080510_民生政策最低支出需求_2" xfId="1485"/>
    <cellStyle name="好_市辖区测算20080510_民生政策最低支出需求_5" xfId="1486"/>
    <cellStyle name="好_市辖区测算20080510_县市旗测算-新科目（含人口规模效应）" xfId="1487"/>
    <cellStyle name="好_市辖区测算20080510_县市旗测算-新科目（含人口规模效应）_2" xfId="1488"/>
    <cellStyle name="好_市辖区测算20080510_县市旗测算-新科目（含人口规模效应）_5" xfId="1489"/>
    <cellStyle name="好_市辖区测算-新科目（20080626）" xfId="1490"/>
    <cellStyle name="好_市辖区测算-新科目（20080626）_2" xfId="1491"/>
    <cellStyle name="好_市辖区测算-新科目（20080626）_5" xfId="1492"/>
    <cellStyle name="好_市辖区测算-新科目（20080626）_不含人员经费系数" xfId="1493"/>
    <cellStyle name="好_市辖区测算-新科目（20080626）_不含人员经费系数_2" xfId="1494"/>
    <cellStyle name="好_市辖区测算-新科目（20080626）_不含人员经费系数_5" xfId="1495"/>
    <cellStyle name="好_市辖区测算-新科目（20080626）_民生政策最低支出需求" xfId="1496"/>
    <cellStyle name="好_市辖区测算-新科目（20080626）_民生政策最低支出需求_2" xfId="1497"/>
    <cellStyle name="好_市辖区测算-新科目（20080626）_民生政策最低支出需求_5" xfId="1498"/>
    <cellStyle name="好_市辖区测算-新科目（20080626）_县市旗测算-新科目（含人口规模效应）" xfId="1499"/>
    <cellStyle name="好_市辖区测算-新科目（20080626）_县市旗测算-新科目（含人口规模效应）_2" xfId="1500"/>
    <cellStyle name="好_市辖区测算-新科目（20080626）_县市旗测算-新科目（含人口规模效应）_5" xfId="1501"/>
    <cellStyle name="好_收入" xfId="1502"/>
    <cellStyle name="好_收入_2" xfId="1503"/>
    <cellStyle name="好_收入_5" xfId="1504"/>
    <cellStyle name="好_同德" xfId="1505"/>
    <cellStyle name="好_同德_2" xfId="1506"/>
    <cellStyle name="好_同德_5" xfId="1507"/>
    <cellStyle name="好_危改资金测算" xfId="1508"/>
    <cellStyle name="好_危改资金测算_2" xfId="1509"/>
    <cellStyle name="好_危改资金测算_5" xfId="1510"/>
    <cellStyle name="好_卫生(按照总人口测算）—20080416" xfId="1511"/>
    <cellStyle name="好_卫生(按照总人口测算）—20080416_2" xfId="1512"/>
    <cellStyle name="好_卫生(按照总人口测算）—20080416_5" xfId="1513"/>
    <cellStyle name="好_卫生(按照总人口测算）—20080416_不含人员经费系数" xfId="1514"/>
    <cellStyle name="好_卫生(按照总人口测算）—20080416_不含人员经费系数_2" xfId="1515"/>
    <cellStyle name="好_卫生(按照总人口测算）—20080416_不含人员经费系数_5" xfId="1516"/>
    <cellStyle name="好_卫生(按照总人口测算）—20080416_民生政策最低支出需求" xfId="1517"/>
    <cellStyle name="好_卫生(按照总人口测算）—20080416_民生政策最低支出需求_2" xfId="1518"/>
    <cellStyle name="好_卫生(按照总人口测算）—20080416_民生政策最低支出需求_5" xfId="1519"/>
    <cellStyle name="好_卫生(按照总人口测算）—20080416_县市旗测算-新科目（含人口规模效应）" xfId="1520"/>
    <cellStyle name="好_卫生(按照总人口测算）—20080416_县市旗测算-新科目（含人口规模效应）_2" xfId="1521"/>
    <cellStyle name="好_卫生(按照总人口测算）—20080416_县市旗测算-新科目（含人口规模效应）_5" xfId="1522"/>
    <cellStyle name="好_卫生部门" xfId="1523"/>
    <cellStyle name="好_卫生部门_2" xfId="1524"/>
    <cellStyle name="好_卫生部门_5" xfId="1525"/>
    <cellStyle name="好_文体广播部门" xfId="1526"/>
    <cellStyle name="好_文体广播部门_2" xfId="1527"/>
    <cellStyle name="好_文体广播部门_5" xfId="1528"/>
    <cellStyle name="好_文体广播事业(按照总人口测算）—20080416" xfId="1529"/>
    <cellStyle name="好_文体广播事业(按照总人口测算）—20080416_2" xfId="1530"/>
    <cellStyle name="好_文体广播事业(按照总人口测算）—20080416_5" xfId="1531"/>
    <cellStyle name="好_文体广播事业(按照总人口测算）—20080416_不含人员经费系数" xfId="1532"/>
    <cellStyle name="好_文体广播事业(按照总人口测算）—20080416_不含人员经费系数_2" xfId="1533"/>
    <cellStyle name="好_文体广播事业(按照总人口测算）—20080416_不含人员经费系数_5" xfId="1534"/>
    <cellStyle name="好_文体广播事业(按照总人口测算）—20080416_民生政策最低支出需求" xfId="1535"/>
    <cellStyle name="好_文体广播事业(按照总人口测算）—20080416_民生政策最低支出需求_2" xfId="1536"/>
    <cellStyle name="好_文体广播事业(按照总人口测算）—20080416_民生政策最低支出需求_5" xfId="1537"/>
    <cellStyle name="好_文体广播事业(按照总人口测算）—20080416_县市旗测算-新科目（含人口规模效应）" xfId="1538"/>
    <cellStyle name="好_文体广播事业(按照总人口测算）—20080416_县市旗测算-新科目（含人口规模效应）_2" xfId="1539"/>
    <cellStyle name="好_文体广播事业(按照总人口测算）—20080416_县市旗测算-新科目（含人口规模效应）_5" xfId="1540"/>
    <cellStyle name="好_县区合并测算20080421" xfId="1541"/>
    <cellStyle name="好_县区合并测算20080421_2" xfId="1542"/>
    <cellStyle name="好_县区合并测算20080421_5" xfId="1543"/>
    <cellStyle name="好_县区合并测算20080421_不含人员经费系数" xfId="1544"/>
    <cellStyle name="好_县区合并测算20080421_不含人员经费系数_2" xfId="1545"/>
    <cellStyle name="好_县区合并测算20080421_不含人员经费系数_5" xfId="1546"/>
    <cellStyle name="好_县区合并测算20080421_民生政策最低支出需求" xfId="1547"/>
    <cellStyle name="好_县区合并测算20080421_民生政策最低支出需求_2" xfId="1548"/>
    <cellStyle name="好_县区合并测算20080421_民生政策最低支出需求_5" xfId="1549"/>
    <cellStyle name="好_县区合并测算20080421_县市旗测算-新科目（含人口规模效应）" xfId="1550"/>
    <cellStyle name="好_县区合并测算20080421_县市旗测算-新科目（含人口规模效应）_2" xfId="1551"/>
    <cellStyle name="好_县区合并测算20080421_县市旗测算-新科目（含人口规模效应）_5" xfId="1552"/>
    <cellStyle name="好_县区合并测算20080423(按照各省比重）" xfId="1553"/>
    <cellStyle name="好_县区合并测算20080423(按照各省比重）_2" xfId="1554"/>
    <cellStyle name="好_县区合并测算20080423(按照各省比重）_5" xfId="1555"/>
    <cellStyle name="好_县区合并测算20080423(按照各省比重）_不含人员经费系数" xfId="1556"/>
    <cellStyle name="好_县区合并测算20080423(按照各省比重）_不含人员经费系数_2" xfId="1557"/>
    <cellStyle name="好_县区合并测算20080423(按照各省比重）_不含人员经费系数_5" xfId="1558"/>
    <cellStyle name="好_县区合并测算20080423(按照各省比重）_民生政策最低支出需求" xfId="1559"/>
    <cellStyle name="好_县区合并测算20080423(按照各省比重）_民生政策最低支出需求_2" xfId="1560"/>
    <cellStyle name="好_县区合并测算20080423(按照各省比重）_民生政策最低支出需求_5" xfId="1561"/>
    <cellStyle name="好_县区合并测算20080423(按照各省比重）_县市旗测算-新科目（含人口规模效应）" xfId="1562"/>
    <cellStyle name="好_县区合并测算20080423(按照各省比重）_县市旗测算-新科目（含人口规模效应）_2" xfId="1563"/>
    <cellStyle name="好_县区合并测算20080423(按照各省比重）_县市旗测算-新科目（含人口规模效应）_5" xfId="1564"/>
    <cellStyle name="好_县市旗测算20080508" xfId="1565"/>
    <cellStyle name="好_县市旗测算20080508_2" xfId="1566"/>
    <cellStyle name="好_县市旗测算20080508_5" xfId="1567"/>
    <cellStyle name="好_县市旗测算20080508_不含人员经费系数" xfId="1568"/>
    <cellStyle name="好_县市旗测算20080508_不含人员经费系数_2" xfId="1569"/>
    <cellStyle name="好_县市旗测算20080508_不含人员经费系数_5" xfId="1570"/>
    <cellStyle name="好_县市旗测算20080508_民生政策最低支出需求" xfId="1571"/>
    <cellStyle name="好_县市旗测算20080508_民生政策最低支出需求_2" xfId="1572"/>
    <cellStyle name="好_县市旗测算20080508_民生政策最低支出需求_5" xfId="1573"/>
    <cellStyle name="好_县市旗测算20080508_县市旗测算-新科目（含人口规模效应）" xfId="1574"/>
    <cellStyle name="好_县市旗测算20080508_县市旗测算-新科目（含人口规模效应）_2" xfId="1575"/>
    <cellStyle name="好_县市旗测算20080508_县市旗测算-新科目（含人口规模效应）_5" xfId="1576"/>
    <cellStyle name="好_县市旗测算-新科目（20080626）" xfId="1577"/>
    <cellStyle name="好_县市旗测算-新科目（20080626）_2" xfId="1578"/>
    <cellStyle name="好_县市旗测算-新科目（20080626）_5" xfId="1579"/>
    <cellStyle name="好_县市旗测算-新科目（20080626）_不含人员经费系数" xfId="1580"/>
    <cellStyle name="好_县市旗测算-新科目（20080626）_不含人员经费系数_2" xfId="1581"/>
    <cellStyle name="好_县市旗测算-新科目（20080626）_不含人员经费系数_5" xfId="1582"/>
    <cellStyle name="好_县市旗测算-新科目（20080626）_民生政策最低支出需求" xfId="1583"/>
    <cellStyle name="好_县市旗测算-新科目（20080626）_民生政策最低支出需求_2" xfId="1584"/>
    <cellStyle name="好_县市旗测算-新科目（20080626）_民生政策最低支出需求_5" xfId="1585"/>
    <cellStyle name="好_县市旗测算-新科目（20080626）_县市旗测算-新科目（含人口规模效应）" xfId="1586"/>
    <cellStyle name="好_县市旗测算-新科目（20080626）_县市旗测算-新科目（含人口规模效应）_2" xfId="1587"/>
    <cellStyle name="好_县市旗测算-新科目（20080626）_县市旗测算-新科目（含人口规模效应）_5" xfId="1588"/>
    <cellStyle name="好_县市旗测算-新科目（20080627）" xfId="1589"/>
    <cellStyle name="好_县市旗测算-新科目（20080627）_2" xfId="1590"/>
    <cellStyle name="好_县市旗测算-新科目（20080627）_5" xfId="1591"/>
    <cellStyle name="好_县市旗测算-新科目（20080627）_不含人员经费系数" xfId="1592"/>
    <cellStyle name="好_县市旗测算-新科目（20080627）_不含人员经费系数_2" xfId="1593"/>
    <cellStyle name="好_县市旗测算-新科目（20080627）_不含人员经费系数_5" xfId="1594"/>
    <cellStyle name="好_县市旗测算-新科目（20080627）_民生政策最低支出需求" xfId="1595"/>
    <cellStyle name="好_县市旗测算-新科目（20080627）_民生政策最低支出需求_2" xfId="1596"/>
    <cellStyle name="好_县市旗测算-新科目（20080627）_民生政策最低支出需求_5" xfId="1597"/>
    <cellStyle name="好_县市旗测算-新科目（20080627）_县市旗测算-新科目（含人口规模效应）" xfId="1598"/>
    <cellStyle name="好_县市旗测算-新科目（20080627）_县市旗测算-新科目（含人口规模效应）_2" xfId="1599"/>
    <cellStyle name="好_县市旗测算-新科目（20080627）_县市旗测算-新科目（含人口规模效应）_5" xfId="1600"/>
    <cellStyle name="好_一般预算平衡表" xfId="1601"/>
    <cellStyle name="好_一般预算平衡表_2" xfId="1602"/>
    <cellStyle name="好_一般预算平衡表_5" xfId="1603"/>
    <cellStyle name="好_一般预算支出口径剔除表" xfId="1604"/>
    <cellStyle name="好_一般预算支出口径剔除表_2" xfId="1605"/>
    <cellStyle name="好_一般预算支出口径剔除表_5" xfId="1606"/>
    <cellStyle name="好_云南 缺口县区测算(地方填报)" xfId="1607"/>
    <cellStyle name="好_云南 缺口县区测算(地方填报)_2" xfId="1608"/>
    <cellStyle name="好_云南 缺口县区测算(地方填报)_5" xfId="1609"/>
    <cellStyle name="好_云南省2008年转移支付测算——州市本级考核部分及政策性测算" xfId="1610"/>
    <cellStyle name="好_云南省2008年转移支付测算——州市本级考核部分及政策性测算_2" xfId="1611"/>
    <cellStyle name="好_云南省2008年转移支付测算——州市本级考核部分及政策性测算_5" xfId="1612"/>
    <cellStyle name="好_支出（当年财力）" xfId="1613"/>
    <cellStyle name="好_支出（当年财力）_2" xfId="1614"/>
    <cellStyle name="好_支出（当年财力）_5" xfId="1615"/>
    <cellStyle name="好_重点民生支出需求测算表社保（农村低保）081112" xfId="1616"/>
    <cellStyle name="好_重点民生支出需求测算表社保（农村低保）081112_2" xfId="1617"/>
    <cellStyle name="好_重点民生支出需求测算表社保（农村低保）081112_5" xfId="1618"/>
    <cellStyle name="好_自行调整差异系数顺序" xfId="1619"/>
    <cellStyle name="好_自行调整差异系数顺序_2" xfId="1620"/>
    <cellStyle name="好_自行调整差异系数顺序_5" xfId="1621"/>
    <cellStyle name="好_总人口" xfId="1622"/>
    <cellStyle name="好_总人口_2" xfId="1623"/>
    <cellStyle name="好_总人口_5" xfId="1624"/>
    <cellStyle name="后继超级链接" xfId="1625"/>
    <cellStyle name="后继超链接" xfId="1626"/>
    <cellStyle name="汇总 2" xfId="1627"/>
    <cellStyle name="汇总 2 10" xfId="4396"/>
    <cellStyle name="汇总 2 11" xfId="4228"/>
    <cellStyle name="汇总 2 12" xfId="2560"/>
    <cellStyle name="汇总 2 13" xfId="2529"/>
    <cellStyle name="汇总 2 14" xfId="3626"/>
    <cellStyle name="汇总 2 15" xfId="4156"/>
    <cellStyle name="汇总 2 16" xfId="2957"/>
    <cellStyle name="汇总 2 17" xfId="3941"/>
    <cellStyle name="汇总 2 18" xfId="3082"/>
    <cellStyle name="汇总 2 19" xfId="2351"/>
    <cellStyle name="汇总 2 2" xfId="2399"/>
    <cellStyle name="汇总 2 20" xfId="4161"/>
    <cellStyle name="汇总 2 21" xfId="3178"/>
    <cellStyle name="汇总 2 22" xfId="3766"/>
    <cellStyle name="汇总 2 23" xfId="2725"/>
    <cellStyle name="汇总 2 24" xfId="4185"/>
    <cellStyle name="汇总 2 25" xfId="2458"/>
    <cellStyle name="汇总 2 26" xfId="4664"/>
    <cellStyle name="汇总 2 27" xfId="2653"/>
    <cellStyle name="汇总 2 28" xfId="4725"/>
    <cellStyle name="汇总 2 29" xfId="4559"/>
    <cellStyle name="汇总 2 3" xfId="3388"/>
    <cellStyle name="汇总 2 30" xfId="4712"/>
    <cellStyle name="汇总 2 31" xfId="2499"/>
    <cellStyle name="汇总 2 32" xfId="4838"/>
    <cellStyle name="汇总 2 33" xfId="4937"/>
    <cellStyle name="汇总 2 34" xfId="5037"/>
    <cellStyle name="汇总 2 35" xfId="5138"/>
    <cellStyle name="汇总 2 36" xfId="5240"/>
    <cellStyle name="汇总 2 37" xfId="5339"/>
    <cellStyle name="汇总 2 38" xfId="5439"/>
    <cellStyle name="汇总 2 39" xfId="5553"/>
    <cellStyle name="汇总 2 4" xfId="3119"/>
    <cellStyle name="汇总 2 40" xfId="6620"/>
    <cellStyle name="汇总 2 41" xfId="5740"/>
    <cellStyle name="汇总 2 42" xfId="5838"/>
    <cellStyle name="汇总 2 43" xfId="8001"/>
    <cellStyle name="汇总 2 44" xfId="6037"/>
    <cellStyle name="汇总 2 45" xfId="5936"/>
    <cellStyle name="汇总 2 46" xfId="8424"/>
    <cellStyle name="汇总 2 47" xfId="7380"/>
    <cellStyle name="汇总 2 48" xfId="5713"/>
    <cellStyle name="汇总 2 49" xfId="7089"/>
    <cellStyle name="汇总 2 5" xfId="2567"/>
    <cellStyle name="汇总 2 50" xfId="8497"/>
    <cellStyle name="汇总 2 51" xfId="6733"/>
    <cellStyle name="汇总 2 52" xfId="7771"/>
    <cellStyle name="汇总 2 53" xfId="8445"/>
    <cellStyle name="汇总 2 54" xfId="2998"/>
    <cellStyle name="汇总 2 55" xfId="9582"/>
    <cellStyle name="汇总 2 56" xfId="5946"/>
    <cellStyle name="汇总 2 57" xfId="5684"/>
    <cellStyle name="汇总 2 58" xfId="9964"/>
    <cellStyle name="汇总 2 59" xfId="9089"/>
    <cellStyle name="汇总 2 6" xfId="2613"/>
    <cellStyle name="汇总 2 60" xfId="7227"/>
    <cellStyle name="汇总 2 61" xfId="8842"/>
    <cellStyle name="汇总 2 62" xfId="10023"/>
    <cellStyle name="汇总 2 63" xfId="2903"/>
    <cellStyle name="汇总 2 64" xfId="9382"/>
    <cellStyle name="汇总 2 7" xfId="3009"/>
    <cellStyle name="汇总 2 8" xfId="3364"/>
    <cellStyle name="汇总 2 9" xfId="3633"/>
    <cellStyle name="计算 2" xfId="1628"/>
    <cellStyle name="计算 2 10" xfId="3385"/>
    <cellStyle name="计算 2 11" xfId="3212"/>
    <cellStyle name="计算 2 12" xfId="3585"/>
    <cellStyle name="计算 2 13" xfId="4026"/>
    <cellStyle name="计算 2 14" xfId="4436"/>
    <cellStyle name="计算 2 15" xfId="2358"/>
    <cellStyle name="计算 2 16" xfId="4535"/>
    <cellStyle name="计算 2 17" xfId="3107"/>
    <cellStyle name="计算 2 18" xfId="3270"/>
    <cellStyle name="计算 2 19" xfId="2690"/>
    <cellStyle name="计算 2 2" xfId="2965"/>
    <cellStyle name="计算 2 20" xfId="3037"/>
    <cellStyle name="计算 2 21" xfId="4611"/>
    <cellStyle name="计算 2 22" xfId="4815"/>
    <cellStyle name="计算 2 23" xfId="4916"/>
    <cellStyle name="计算 2 24" xfId="5015"/>
    <cellStyle name="计算 2 25" xfId="5115"/>
    <cellStyle name="计算 2 26" xfId="5217"/>
    <cellStyle name="计算 2 27" xfId="5317"/>
    <cellStyle name="计算 2 28" xfId="5417"/>
    <cellStyle name="计算 2 29" xfId="5517"/>
    <cellStyle name="计算 2 3" xfId="3389"/>
    <cellStyle name="计算 2 30" xfId="5618"/>
    <cellStyle name="计算 2 31" xfId="5719"/>
    <cellStyle name="计算 2 32" xfId="5817"/>
    <cellStyle name="计算 2 33" xfId="5914"/>
    <cellStyle name="计算 2 34" xfId="6014"/>
    <cellStyle name="计算 2 35" xfId="6115"/>
    <cellStyle name="计算 2 36" xfId="6213"/>
    <cellStyle name="计算 2 37" xfId="6311"/>
    <cellStyle name="计算 2 38" xfId="6409"/>
    <cellStyle name="计算 2 39" xfId="5493"/>
    <cellStyle name="计算 2 4" xfId="3118"/>
    <cellStyle name="计算 2 40" xfId="6623"/>
    <cellStyle name="计算 2 41" xfId="6698"/>
    <cellStyle name="计算 2 42" xfId="6798"/>
    <cellStyle name="计算 2 43" xfId="7867"/>
    <cellStyle name="计算 2 44" xfId="6990"/>
    <cellStyle name="计算 2 45" xfId="6894"/>
    <cellStyle name="计算 2 46" xfId="6092"/>
    <cellStyle name="计算 2 47" xfId="7287"/>
    <cellStyle name="计算 2 48" xfId="7394"/>
    <cellStyle name="计算 2 49" xfId="7473"/>
    <cellStyle name="计算 2 5" xfId="2550"/>
    <cellStyle name="计算 2 50" xfId="7567"/>
    <cellStyle name="计算 2 51" xfId="6958"/>
    <cellStyle name="计算 2 52" xfId="7774"/>
    <cellStyle name="计算 2 53" xfId="7663"/>
    <cellStyle name="计算 2 54" xfId="8610"/>
    <cellStyle name="计算 2 55" xfId="9469"/>
    <cellStyle name="计算 2 56" xfId="8751"/>
    <cellStyle name="计算 2 57" xfId="6966"/>
    <cellStyle name="计算 2 58" xfId="8477"/>
    <cellStyle name="计算 2 59" xfId="9009"/>
    <cellStyle name="计算 2 6" xfId="3493"/>
    <cellStyle name="计算 2 60" xfId="9102"/>
    <cellStyle name="计算 2 61" xfId="9162"/>
    <cellStyle name="计算 2 62" xfId="9229"/>
    <cellStyle name="计算 2 63" xfId="8725"/>
    <cellStyle name="计算 2 64" xfId="9384"/>
    <cellStyle name="计算 2 7" xfId="2974"/>
    <cellStyle name="计算 2 8" xfId="3345"/>
    <cellStyle name="计算 2 9" xfId="2661"/>
    <cellStyle name="检查单元格 2" xfId="1629"/>
    <cellStyle name="解释性文本 2" xfId="1630"/>
    <cellStyle name="警告文本 2" xfId="1631"/>
    <cellStyle name="链接单元格 2" xfId="1632"/>
    <cellStyle name="霓付 [0]_ +Foil &amp; -FOIL &amp; PAPER" xfId="1633"/>
    <cellStyle name="霓付_ +Foil &amp; -FOIL &amp; PAPER" xfId="1634"/>
    <cellStyle name="烹拳 [0]_ +Foil &amp; -FOIL &amp; PAPER" xfId="1635"/>
    <cellStyle name="烹拳_ +Foil &amp; -FOIL &amp; PAPER" xfId="1636"/>
    <cellStyle name="普通_ 白土" xfId="1637"/>
    <cellStyle name="千分位[0]_ 白土" xfId="1638"/>
    <cellStyle name="千分位_ 白土" xfId="1639"/>
    <cellStyle name="千位[0]_(人代会用)" xfId="1640"/>
    <cellStyle name="千位_(人代会用)" xfId="1641"/>
    <cellStyle name="千位分隔 2" xfId="1642"/>
    <cellStyle name="千位分隔 2 2" xfId="1643"/>
    <cellStyle name="千位分隔 3" xfId="1644"/>
    <cellStyle name="千位分隔 3 2" xfId="1645"/>
    <cellStyle name="千位分隔[0]" xfId="11021" builtinId="6"/>
    <cellStyle name="千位分季_新建 Microsoft Excel 工作表" xfId="1646"/>
    <cellStyle name="钎霖_4岿角利" xfId="1647"/>
    <cellStyle name="强调 1" xfId="1648"/>
    <cellStyle name="强调 1 2" xfId="1649"/>
    <cellStyle name="强调 2" xfId="1650"/>
    <cellStyle name="强调 2 2" xfId="1651"/>
    <cellStyle name="强调 3" xfId="1652"/>
    <cellStyle name="强调 3 2" xfId="1653"/>
    <cellStyle name="强调文字颜色 1 2" xfId="1654"/>
    <cellStyle name="强调文字颜色 2 2" xfId="1655"/>
    <cellStyle name="强调文字颜色 3 2" xfId="1656"/>
    <cellStyle name="强调文字颜色 4 2" xfId="1657"/>
    <cellStyle name="强调文字颜色 5 2" xfId="1658"/>
    <cellStyle name="强调文字颜色 6 2" xfId="1659"/>
    <cellStyle name="适中 2" xfId="1660"/>
    <cellStyle name="输出 2" xfId="1661"/>
    <cellStyle name="输出 2 10" xfId="4336"/>
    <cellStyle name="输出 2 11" xfId="3127"/>
    <cellStyle name="输出 2 12" xfId="4312"/>
    <cellStyle name="输出 2 13" xfId="3316"/>
    <cellStyle name="输出 2 14" xfId="4650"/>
    <cellStyle name="输出 2 15" xfId="4591"/>
    <cellStyle name="输出 2 16" xfId="4813"/>
    <cellStyle name="输出 2 17" xfId="4914"/>
    <cellStyle name="输出 2 18" xfId="5013"/>
    <cellStyle name="输出 2 19" xfId="5113"/>
    <cellStyle name="输出 2 2" xfId="2932"/>
    <cellStyle name="输出 2 20" xfId="5215"/>
    <cellStyle name="输出 2 21" xfId="5315"/>
    <cellStyle name="输出 2 22" xfId="5415"/>
    <cellStyle name="输出 2 23" xfId="5515"/>
    <cellStyle name="输出 2 24" xfId="5616"/>
    <cellStyle name="输出 2 25" xfId="5717"/>
    <cellStyle name="输出 2 26" xfId="5815"/>
    <cellStyle name="输出 2 27" xfId="5912"/>
    <cellStyle name="输出 2 28" xfId="6012"/>
    <cellStyle name="输出 2 29" xfId="6113"/>
    <cellStyle name="输出 2 3" xfId="3422"/>
    <cellStyle name="输出 2 30" xfId="6211"/>
    <cellStyle name="输出 2 31" xfId="6309"/>
    <cellStyle name="输出 2 32" xfId="6407"/>
    <cellStyle name="输出 2 33" xfId="6505"/>
    <cellStyle name="输出 2 34" xfId="6601"/>
    <cellStyle name="输出 2 35" xfId="6697"/>
    <cellStyle name="输出 2 36" xfId="6796"/>
    <cellStyle name="输出 2 37" xfId="6892"/>
    <cellStyle name="输出 2 38" xfId="6988"/>
    <cellStyle name="输出 2 39" xfId="6899"/>
    <cellStyle name="输出 2 4" xfId="3087"/>
    <cellStyle name="输出 2 40" xfId="3863"/>
    <cellStyle name="输出 2 41" xfId="7285"/>
    <cellStyle name="输出 2 42" xfId="7418"/>
    <cellStyle name="输出 2 43" xfId="7833"/>
    <cellStyle name="输出 2 44" xfId="7565"/>
    <cellStyle name="输出 2 45" xfId="7471"/>
    <cellStyle name="输出 2 46" xfId="8635"/>
    <cellStyle name="输出 2 47" xfId="6715"/>
    <cellStyle name="输出 2 48" xfId="8609"/>
    <cellStyle name="输出 2 49" xfId="6426"/>
    <cellStyle name="输出 2 5" xfId="3801"/>
    <cellStyle name="输出 2 50" xfId="8749"/>
    <cellStyle name="输出 2 51" xfId="6989"/>
    <cellStyle name="输出 2 52" xfId="3761"/>
    <cellStyle name="输出 2 53" xfId="9007"/>
    <cellStyle name="输出 2 54" xfId="9124"/>
    <cellStyle name="输出 2 55" xfId="9437"/>
    <cellStyle name="输出 2 56" xfId="9227"/>
    <cellStyle name="输出 2 57" xfId="9160"/>
    <cellStyle name="输出 2 58" xfId="10123"/>
    <cellStyle name="输出 2 59" xfId="7495"/>
    <cellStyle name="输出 2 6" xfId="3503"/>
    <cellStyle name="输出 2 60" xfId="10107"/>
    <cellStyle name="输出 2 61" xfId="7141"/>
    <cellStyle name="输出 2 62" xfId="10196"/>
    <cellStyle name="输出 2 63" xfId="8750"/>
    <cellStyle name="输出 2 64" xfId="8400"/>
    <cellStyle name="输出 2 7" xfId="3555"/>
    <cellStyle name="输出 2 8" xfId="4316"/>
    <cellStyle name="输出 2 9" xfId="2343"/>
    <cellStyle name="输入 2" xfId="1662"/>
    <cellStyle name="输入 2 10" xfId="3419"/>
    <cellStyle name="输入 2 11" xfId="3198"/>
    <cellStyle name="输入 2 12" xfId="4481"/>
    <cellStyle name="输入 2 13" xfId="4558"/>
    <cellStyle name="输入 2 14" xfId="4683"/>
    <cellStyle name="输入 2 15" xfId="3904"/>
    <cellStyle name="输入 2 16" xfId="4266"/>
    <cellStyle name="输入 2 17" xfId="3091"/>
    <cellStyle name="输入 2 18" xfId="4785"/>
    <cellStyle name="输入 2 19" xfId="4887"/>
    <cellStyle name="输入 2 2" xfId="2931"/>
    <cellStyle name="输入 2 20" xfId="4986"/>
    <cellStyle name="输入 2 21" xfId="5086"/>
    <cellStyle name="输入 2 22" xfId="5187"/>
    <cellStyle name="输入 2 23" xfId="5288"/>
    <cellStyle name="输入 2 24" xfId="5388"/>
    <cellStyle name="输入 2 25" xfId="5488"/>
    <cellStyle name="输入 2 26" xfId="5588"/>
    <cellStyle name="输入 2 27" xfId="5691"/>
    <cellStyle name="输入 2 28" xfId="5788"/>
    <cellStyle name="输入 2 29" xfId="5886"/>
    <cellStyle name="输入 2 3" xfId="2587"/>
    <cellStyle name="输入 2 30" xfId="5986"/>
    <cellStyle name="输入 2 31" xfId="6086"/>
    <cellStyle name="输入 2 32" xfId="6185"/>
    <cellStyle name="输入 2 33" xfId="6281"/>
    <cellStyle name="输入 2 34" xfId="6382"/>
    <cellStyle name="输入 2 35" xfId="6479"/>
    <cellStyle name="输入 2 36" xfId="6575"/>
    <cellStyle name="输入 2 37" xfId="6673"/>
    <cellStyle name="输入 2 38" xfId="6769"/>
    <cellStyle name="输入 2 39" xfId="7650"/>
    <cellStyle name="输入 2 4" xfId="3738"/>
    <cellStyle name="输入 2 40" xfId="6007"/>
    <cellStyle name="输入 2 41" xfId="2635"/>
    <cellStyle name="输入 2 42" xfId="2610"/>
    <cellStyle name="输入 2 43" xfId="8468"/>
    <cellStyle name="输入 2 44" xfId="6514"/>
    <cellStyle name="输入 2 45" xfId="6610"/>
    <cellStyle name="输入 2 46" xfId="5789"/>
    <cellStyle name="输入 2 47" xfId="7635"/>
    <cellStyle name="输入 2 48" xfId="7021"/>
    <cellStyle name="输入 2 49" xfId="8316"/>
    <cellStyle name="输入 2 5" xfId="2875"/>
    <cellStyle name="输入 2 50" xfId="7917"/>
    <cellStyle name="输入 2 51" xfId="9291"/>
    <cellStyle name="输入 2 52" xfId="8568"/>
    <cellStyle name="输入 2 53" xfId="4148"/>
    <cellStyle name="输入 2 54" xfId="3161"/>
    <cellStyle name="输入 2 55" xfId="10001"/>
    <cellStyle name="输入 2 56" xfId="2598"/>
    <cellStyle name="输入 2 57" xfId="8557"/>
    <cellStyle name="输入 2 58" xfId="6962"/>
    <cellStyle name="输入 2 59" xfId="9280"/>
    <cellStyle name="输入 2 6" xfId="2599"/>
    <cellStyle name="输入 2 60" xfId="8781"/>
    <cellStyle name="输入 2 61" xfId="9880"/>
    <cellStyle name="输入 2 62" xfId="9512"/>
    <cellStyle name="输入 2 63" xfId="10468"/>
    <cellStyle name="输入 2 64" xfId="10086"/>
    <cellStyle name="输入 2 7" xfId="3457"/>
    <cellStyle name="输入 2 8" xfId="3792"/>
    <cellStyle name="输入 2 9" xfId="2395"/>
    <cellStyle name="数字" xfId="1663"/>
    <cellStyle name="数字 10" xfId="2058"/>
    <cellStyle name="数字 10 2" xfId="7540"/>
    <cellStyle name="数字 10 3" xfId="8172"/>
    <cellStyle name="数字 10 4" xfId="9205"/>
    <cellStyle name="数字 10 5" xfId="9750"/>
    <cellStyle name="数字 10 6" xfId="10424"/>
    <cellStyle name="数字 10 7" xfId="10809"/>
    <cellStyle name="数字 100" xfId="3842"/>
    <cellStyle name="数字 101" xfId="4169"/>
    <cellStyle name="数字 102" xfId="4012"/>
    <cellStyle name="数字 103" xfId="4341"/>
    <cellStyle name="数字 104" xfId="4011"/>
    <cellStyle name="数字 105" xfId="3504"/>
    <cellStyle name="数字 106" xfId="4389"/>
    <cellStyle name="数字 107" xfId="2681"/>
    <cellStyle name="数字 108" xfId="4256"/>
    <cellStyle name="数字 109" xfId="3328"/>
    <cellStyle name="数字 11" xfId="2061"/>
    <cellStyle name="数字 11 2" xfId="7553"/>
    <cellStyle name="数字 11 3" xfId="8175"/>
    <cellStyle name="数字 11 4" xfId="9217"/>
    <cellStyle name="数字 11 5" xfId="9752"/>
    <cellStyle name="数字 11 6" xfId="10429"/>
    <cellStyle name="数字 11 7" xfId="10811"/>
    <cellStyle name="数字 110" xfId="2556"/>
    <cellStyle name="数字 111" xfId="4592"/>
    <cellStyle name="数字 112" xfId="4756"/>
    <cellStyle name="数字 113" xfId="4858"/>
    <cellStyle name="数字 114" xfId="4957"/>
    <cellStyle name="数字 115" xfId="5057"/>
    <cellStyle name="数字 116" xfId="5158"/>
    <cellStyle name="数字 117" xfId="5260"/>
    <cellStyle name="数字 118" xfId="5359"/>
    <cellStyle name="数字 119" xfId="5459"/>
    <cellStyle name="数字 12" xfId="2064"/>
    <cellStyle name="数字 12 2" xfId="6998"/>
    <cellStyle name="数字 12 3" xfId="8177"/>
    <cellStyle name="数字 12 4" xfId="8759"/>
    <cellStyle name="数字 12 5" xfId="9754"/>
    <cellStyle name="数字 12 6" xfId="10201"/>
    <cellStyle name="数字 12 7" xfId="10813"/>
    <cellStyle name="数字 120" xfId="5560"/>
    <cellStyle name="数字 121" xfId="5662"/>
    <cellStyle name="数字 122" xfId="5759"/>
    <cellStyle name="数字 123" xfId="5858"/>
    <cellStyle name="数字 124" xfId="5957"/>
    <cellStyle name="数字 125" xfId="6057"/>
    <cellStyle name="数字 126" xfId="6156"/>
    <cellStyle name="数字 127" xfId="6254"/>
    <cellStyle name="数字 128" xfId="6353"/>
    <cellStyle name="数字 129" xfId="6452"/>
    <cellStyle name="数字 13" xfId="2067"/>
    <cellStyle name="数字 13 2" xfId="7593"/>
    <cellStyle name="数字 13 3" xfId="8179"/>
    <cellStyle name="数字 13 4" xfId="9252"/>
    <cellStyle name="数字 13 5" xfId="9756"/>
    <cellStyle name="数字 13 6" xfId="10447"/>
    <cellStyle name="数字 13 7" xfId="10815"/>
    <cellStyle name="数字 130" xfId="6547"/>
    <cellStyle name="数字 131" xfId="6644"/>
    <cellStyle name="数字 132" xfId="6740"/>
    <cellStyle name="数字 133" xfId="6839"/>
    <cellStyle name="数字 134" xfId="6933"/>
    <cellStyle name="数字 135" xfId="7031"/>
    <cellStyle name="数字 136" xfId="7132"/>
    <cellStyle name="数字 137" xfId="7231"/>
    <cellStyle name="数字 138" xfId="7307"/>
    <cellStyle name="数字 139" xfId="4034"/>
    <cellStyle name="数字 14" xfId="2070"/>
    <cellStyle name="数字 14 2" xfId="7707"/>
    <cellStyle name="数字 14 3" xfId="8181"/>
    <cellStyle name="数字 14 4" xfId="9330"/>
    <cellStyle name="数字 14 5" xfId="9758"/>
    <cellStyle name="数字 14 6" xfId="10494"/>
    <cellStyle name="数字 14 7" xfId="10817"/>
    <cellStyle name="数字 140" xfId="8563"/>
    <cellStyle name="数字 141" xfId="3672"/>
    <cellStyle name="数字 142" xfId="8627"/>
    <cellStyle name="数字 143" xfId="7160"/>
    <cellStyle name="数字 144" xfId="8588"/>
    <cellStyle name="数字 145" xfId="6286"/>
    <cellStyle name="数字 146" xfId="8703"/>
    <cellStyle name="数字 147" xfId="8789"/>
    <cellStyle name="数字 148" xfId="8879"/>
    <cellStyle name="数字 149" xfId="8963"/>
    <cellStyle name="数字 15" xfId="2073"/>
    <cellStyle name="数字 15 2" xfId="7711"/>
    <cellStyle name="数字 15 3" xfId="8183"/>
    <cellStyle name="数字 15 4" xfId="9334"/>
    <cellStyle name="数字 15 5" xfId="9760"/>
    <cellStyle name="数字 15 6" xfId="10497"/>
    <cellStyle name="数字 15 7" xfId="10819"/>
    <cellStyle name="数字 150" xfId="9024"/>
    <cellStyle name="数字 151" xfId="4267"/>
    <cellStyle name="数字 152" xfId="10082"/>
    <cellStyle name="数字 153" xfId="3069"/>
    <cellStyle name="数字 154" xfId="10117"/>
    <cellStyle name="数字 155" xfId="8905"/>
    <cellStyle name="数字 156" xfId="10096"/>
    <cellStyle name="数字 157" xfId="7451"/>
    <cellStyle name="数字 158" xfId="10165"/>
    <cellStyle name="数字 159" xfId="10213"/>
    <cellStyle name="数字 16" xfId="2076"/>
    <cellStyle name="数字 16 2" xfId="7720"/>
    <cellStyle name="数字 16 3" xfId="8186"/>
    <cellStyle name="数字 16 4" xfId="9342"/>
    <cellStyle name="数字 16 5" xfId="9762"/>
    <cellStyle name="数字 16 6" xfId="10501"/>
    <cellStyle name="数字 16 7" xfId="10821"/>
    <cellStyle name="数字 160" xfId="10267"/>
    <cellStyle name="数字 161" xfId="10302"/>
    <cellStyle name="数字 162" xfId="10334"/>
    <cellStyle name="数字 163" xfId="8401"/>
    <cellStyle name="数字 17" xfId="2079"/>
    <cellStyle name="数字 17 2" xfId="7727"/>
    <cellStyle name="数字 17 3" xfId="8189"/>
    <cellStyle name="数字 17 4" xfId="9349"/>
    <cellStyle name="数字 17 5" xfId="9764"/>
    <cellStyle name="数字 17 6" xfId="10505"/>
    <cellStyle name="数字 17 7" xfId="10823"/>
    <cellStyle name="数字 18" xfId="2082"/>
    <cellStyle name="数字 18 2" xfId="6995"/>
    <cellStyle name="数字 18 3" xfId="8192"/>
    <cellStyle name="数字 18 4" xfId="8756"/>
    <cellStyle name="数字 18 5" xfId="9766"/>
    <cellStyle name="数字 18 6" xfId="10200"/>
    <cellStyle name="数字 18 7" xfId="10825"/>
    <cellStyle name="数字 19" xfId="2085"/>
    <cellStyle name="数字 19 2" xfId="7740"/>
    <cellStyle name="数字 19 3" xfId="8195"/>
    <cellStyle name="数字 19 4" xfId="9358"/>
    <cellStyle name="数字 19 5" xfId="9768"/>
    <cellStyle name="数字 19 6" xfId="10511"/>
    <cellStyle name="数字 19 7" xfId="10827"/>
    <cellStyle name="数字 2" xfId="2038"/>
    <cellStyle name="数字 2 2" xfId="7403"/>
    <cellStyle name="数字 2 3" xfId="8153"/>
    <cellStyle name="数字 2 4" xfId="9110"/>
    <cellStyle name="数字 2 5" xfId="9734"/>
    <cellStyle name="数字 2 6" xfId="10382"/>
    <cellStyle name="数字 2 7" xfId="10795"/>
    <cellStyle name="数字 20" xfId="2088"/>
    <cellStyle name="数字 20 2" xfId="7749"/>
    <cellStyle name="数字 20 3" xfId="8198"/>
    <cellStyle name="数字 20 4" xfId="9364"/>
    <cellStyle name="数字 20 5" xfId="9770"/>
    <cellStyle name="数字 20 6" xfId="10515"/>
    <cellStyle name="数字 20 7" xfId="10829"/>
    <cellStyle name="数字 21" xfId="2091"/>
    <cellStyle name="数字 21 2" xfId="7756"/>
    <cellStyle name="数字 21 3" xfId="8200"/>
    <cellStyle name="数字 21 4" xfId="9370"/>
    <cellStyle name="数字 21 5" xfId="9772"/>
    <cellStyle name="数字 21 6" xfId="10519"/>
    <cellStyle name="数字 21 7" xfId="10831"/>
    <cellStyle name="数字 22" xfId="2094"/>
    <cellStyle name="数字 22 2" xfId="7760"/>
    <cellStyle name="数字 22 3" xfId="8203"/>
    <cellStyle name="数字 22 4" xfId="9373"/>
    <cellStyle name="数字 22 5" xfId="9774"/>
    <cellStyle name="数字 22 6" xfId="10522"/>
    <cellStyle name="数字 22 7" xfId="10833"/>
    <cellStyle name="数字 23" xfId="2097"/>
    <cellStyle name="数字 23 2" xfId="7766"/>
    <cellStyle name="数字 23 3" xfId="8205"/>
    <cellStyle name="数字 23 4" xfId="9378"/>
    <cellStyle name="数字 23 5" xfId="9776"/>
    <cellStyle name="数字 23 6" xfId="10526"/>
    <cellStyle name="数字 23 7" xfId="10835"/>
    <cellStyle name="数字 24" xfId="2100"/>
    <cellStyle name="数字 24 2" xfId="7775"/>
    <cellStyle name="数字 24 3" xfId="8207"/>
    <cellStyle name="数字 24 4" xfId="9385"/>
    <cellStyle name="数字 24 5" xfId="9778"/>
    <cellStyle name="数字 24 6" xfId="10530"/>
    <cellStyle name="数字 24 7" xfId="10837"/>
    <cellStyle name="数字 25" xfId="2103"/>
    <cellStyle name="数字 25 2" xfId="7784"/>
    <cellStyle name="数字 25 3" xfId="8209"/>
    <cellStyle name="数字 25 4" xfId="9393"/>
    <cellStyle name="数字 25 5" xfId="9780"/>
    <cellStyle name="数字 25 6" xfId="10534"/>
    <cellStyle name="数字 25 7" xfId="10839"/>
    <cellStyle name="数字 26" xfId="2106"/>
    <cellStyle name="数字 26 2" xfId="7789"/>
    <cellStyle name="数字 26 3" xfId="8211"/>
    <cellStyle name="数字 26 4" xfId="9397"/>
    <cellStyle name="数字 26 5" xfId="9782"/>
    <cellStyle name="数字 26 6" xfId="10536"/>
    <cellStyle name="数字 26 7" xfId="10841"/>
    <cellStyle name="数字 27" xfId="2109"/>
    <cellStyle name="数字 27 2" xfId="7363"/>
    <cellStyle name="数字 27 3" xfId="8213"/>
    <cellStyle name="数字 27 4" xfId="9073"/>
    <cellStyle name="数字 27 5" xfId="9784"/>
    <cellStyle name="数字 27 6" xfId="10360"/>
    <cellStyle name="数字 27 7" xfId="10843"/>
    <cellStyle name="数字 28" xfId="2112"/>
    <cellStyle name="数字 28 2" xfId="7512"/>
    <cellStyle name="数字 28 3" xfId="8215"/>
    <cellStyle name="数字 28 4" xfId="9188"/>
    <cellStyle name="数字 28 5" xfId="9786"/>
    <cellStyle name="数字 28 6" xfId="10415"/>
    <cellStyle name="数字 28 7" xfId="10845"/>
    <cellStyle name="数字 29" xfId="2115"/>
    <cellStyle name="数字 29 2" xfId="7536"/>
    <cellStyle name="数字 29 3" xfId="8218"/>
    <cellStyle name="数字 29 4" xfId="9204"/>
    <cellStyle name="数字 29 5" xfId="9788"/>
    <cellStyle name="数字 29 6" xfId="10423"/>
    <cellStyle name="数字 29 7" xfId="10847"/>
    <cellStyle name="数字 3" xfId="1053"/>
    <cellStyle name="数字 3 2" xfId="7589"/>
    <cellStyle name="数字 3 3" xfId="7645"/>
    <cellStyle name="数字 3 4" xfId="9248"/>
    <cellStyle name="数字 3 5" xfId="9287"/>
    <cellStyle name="数字 3 6" xfId="10445"/>
    <cellStyle name="数字 3 7" xfId="10466"/>
    <cellStyle name="数字 30" xfId="2118"/>
    <cellStyle name="数字 30 2" xfId="7558"/>
    <cellStyle name="数字 30 3" xfId="8221"/>
    <cellStyle name="数字 30 4" xfId="9221"/>
    <cellStyle name="数字 30 5" xfId="9791"/>
    <cellStyle name="数字 30 6" xfId="10432"/>
    <cellStyle name="数字 30 7" xfId="10849"/>
    <cellStyle name="数字 31" xfId="2121"/>
    <cellStyle name="数字 31 2" xfId="7572"/>
    <cellStyle name="数字 31 3" xfId="8224"/>
    <cellStyle name="数字 31 4" xfId="9233"/>
    <cellStyle name="数字 31 5" xfId="9794"/>
    <cellStyle name="数字 31 6" xfId="10437"/>
    <cellStyle name="数字 31 7" xfId="10851"/>
    <cellStyle name="数字 32" xfId="2124"/>
    <cellStyle name="数字 32 2" xfId="7590"/>
    <cellStyle name="数字 32 3" xfId="8227"/>
    <cellStyle name="数字 32 4" xfId="9249"/>
    <cellStyle name="数字 32 5" xfId="9797"/>
    <cellStyle name="数字 32 6" xfId="10446"/>
    <cellStyle name="数字 32 7" xfId="10853"/>
    <cellStyle name="数字 33" xfId="2127"/>
    <cellStyle name="数字 33 2" xfId="7180"/>
    <cellStyle name="数字 33 3" xfId="8230"/>
    <cellStyle name="数字 33 4" xfId="8920"/>
    <cellStyle name="数字 33 5" xfId="9800"/>
    <cellStyle name="数字 33 6" xfId="10287"/>
    <cellStyle name="数字 33 7" xfId="10855"/>
    <cellStyle name="数字 34" xfId="2130"/>
    <cellStyle name="数字 34 2" xfId="7229"/>
    <cellStyle name="数字 34 3" xfId="8233"/>
    <cellStyle name="数字 34 4" xfId="8962"/>
    <cellStyle name="数字 34 5" xfId="9803"/>
    <cellStyle name="数字 34 6" xfId="10301"/>
    <cellStyle name="数字 34 7" xfId="10857"/>
    <cellStyle name="数字 35" xfId="2133"/>
    <cellStyle name="数字 35 2" xfId="6937"/>
    <cellStyle name="数字 35 3" xfId="8236"/>
    <cellStyle name="数字 35 4" xfId="8706"/>
    <cellStyle name="数字 35 5" xfId="9806"/>
    <cellStyle name="数字 35 6" xfId="10167"/>
    <cellStyle name="数字 35 7" xfId="10859"/>
    <cellStyle name="数字 36" xfId="2136"/>
    <cellStyle name="数字 36 2" xfId="5772"/>
    <cellStyle name="数字 36 3" xfId="8239"/>
    <cellStyle name="数字 36 4" xfId="8572"/>
    <cellStyle name="数字 36 5" xfId="9808"/>
    <cellStyle name="数字 36 6" xfId="10089"/>
    <cellStyle name="数字 36 7" xfId="10861"/>
    <cellStyle name="数字 37" xfId="2138"/>
    <cellStyle name="数字 37 2" xfId="6946"/>
    <cellStyle name="数字 37 3" xfId="8241"/>
    <cellStyle name="数字 37 4" xfId="8714"/>
    <cellStyle name="数字 37 5" xfId="9810"/>
    <cellStyle name="数字 37 6" xfId="10173"/>
    <cellStyle name="数字 37 7" xfId="10863"/>
    <cellStyle name="数字 38" xfId="2141"/>
    <cellStyle name="数字 38 2" xfId="7212"/>
    <cellStyle name="数字 38 3" xfId="8244"/>
    <cellStyle name="数字 38 4" xfId="8947"/>
    <cellStyle name="数字 38 5" xfId="9813"/>
    <cellStyle name="数字 38 6" xfId="10298"/>
    <cellStyle name="数字 38 7" xfId="10865"/>
    <cellStyle name="数字 39" xfId="2144"/>
    <cellStyle name="数字 39 2" xfId="7381"/>
    <cellStyle name="数字 39 3" xfId="8247"/>
    <cellStyle name="数字 39 4" xfId="9090"/>
    <cellStyle name="数字 39 5" xfId="9816"/>
    <cellStyle name="数字 39 6" xfId="10372"/>
    <cellStyle name="数字 39 7" xfId="10867"/>
    <cellStyle name="数字 4" xfId="2040"/>
    <cellStyle name="数字 4 2" xfId="7389"/>
    <cellStyle name="数字 4 3" xfId="8155"/>
    <cellStyle name="数字 4 4" xfId="9097"/>
    <cellStyle name="数字 4 5" xfId="9736"/>
    <cellStyle name="数字 4 6" xfId="10377"/>
    <cellStyle name="数字 4 7" xfId="10797"/>
    <cellStyle name="数字 40" xfId="2147"/>
    <cellStyle name="数字 40 2" xfId="7519"/>
    <cellStyle name="数字 40 3" xfId="8250"/>
    <cellStyle name="数字 40 4" xfId="9193"/>
    <cellStyle name="数字 40 5" xfId="9819"/>
    <cellStyle name="数字 40 6" xfId="10418"/>
    <cellStyle name="数字 40 7" xfId="10869"/>
    <cellStyle name="数字 41" xfId="2150"/>
    <cellStyle name="数字 41 2" xfId="7543"/>
    <cellStyle name="数字 41 3" xfId="8253"/>
    <cellStyle name="数字 41 4" xfId="9208"/>
    <cellStyle name="数字 41 5" xfId="9821"/>
    <cellStyle name="数字 41 6" xfId="10426"/>
    <cellStyle name="数字 41 7" xfId="10871"/>
    <cellStyle name="数字 42" xfId="2153"/>
    <cellStyle name="数字 42 2" xfId="7556"/>
    <cellStyle name="数字 42 3" xfId="8256"/>
    <cellStyle name="数字 42 4" xfId="9220"/>
    <cellStyle name="数字 42 5" xfId="9824"/>
    <cellStyle name="数字 42 6" xfId="10431"/>
    <cellStyle name="数字 42 7" xfId="10873"/>
    <cellStyle name="数字 43" xfId="2156"/>
    <cellStyle name="数字 43 2" xfId="7575"/>
    <cellStyle name="数字 43 3" xfId="8259"/>
    <cellStyle name="数字 43 4" xfId="9236"/>
    <cellStyle name="数字 43 5" xfId="9827"/>
    <cellStyle name="数字 43 6" xfId="10439"/>
    <cellStyle name="数字 43 7" xfId="10875"/>
    <cellStyle name="数字 44" xfId="2159"/>
    <cellStyle name="数字 44 2" xfId="7596"/>
    <cellStyle name="数字 44 3" xfId="8262"/>
    <cellStyle name="数字 44 4" xfId="9255"/>
    <cellStyle name="数字 44 5" xfId="9830"/>
    <cellStyle name="数字 44 6" xfId="10449"/>
    <cellStyle name="数字 44 7" xfId="10877"/>
    <cellStyle name="数字 45" xfId="2161"/>
    <cellStyle name="数字 45 2" xfId="7705"/>
    <cellStyle name="数字 45 3" xfId="8264"/>
    <cellStyle name="数字 45 4" xfId="9328"/>
    <cellStyle name="数字 45 5" xfId="9832"/>
    <cellStyle name="数字 45 6" xfId="10493"/>
    <cellStyle name="数字 45 7" xfId="10879"/>
    <cellStyle name="数字 46" xfId="2164"/>
    <cellStyle name="数字 46 2" xfId="7710"/>
    <cellStyle name="数字 46 3" xfId="8267"/>
    <cellStyle name="数字 46 4" xfId="9333"/>
    <cellStyle name="数字 46 5" xfId="9835"/>
    <cellStyle name="数字 46 6" xfId="10496"/>
    <cellStyle name="数字 46 7" xfId="10881"/>
    <cellStyle name="数字 47" xfId="2167"/>
    <cellStyle name="数字 47 2" xfId="7718"/>
    <cellStyle name="数字 47 3" xfId="8270"/>
    <cellStyle name="数字 47 4" xfId="9340"/>
    <cellStyle name="数字 47 5" xfId="9838"/>
    <cellStyle name="数字 47 6" xfId="10500"/>
    <cellStyle name="数字 47 7" xfId="10883"/>
    <cellStyle name="数字 48" xfId="2170"/>
    <cellStyle name="数字 48 2" xfId="7725"/>
    <cellStyle name="数字 48 3" xfId="8273"/>
    <cellStyle name="数字 48 4" xfId="9347"/>
    <cellStyle name="数字 48 5" xfId="9841"/>
    <cellStyle name="数字 48 6" xfId="10504"/>
    <cellStyle name="数字 48 7" xfId="10885"/>
    <cellStyle name="数字 49" xfId="2173"/>
    <cellStyle name="数字 49 2" xfId="7732"/>
    <cellStyle name="数字 49 3" xfId="8276"/>
    <cellStyle name="数字 49 4" xfId="9353"/>
    <cellStyle name="数字 49 5" xfId="9843"/>
    <cellStyle name="数字 49 6" xfId="10508"/>
    <cellStyle name="数字 49 7" xfId="10887"/>
    <cellStyle name="数字 5" xfId="2043"/>
    <cellStyle name="数字 5 2" xfId="7029"/>
    <cellStyle name="数字 5 3" xfId="8158"/>
    <cellStyle name="数字 5 4" xfId="8787"/>
    <cellStyle name="数字 5 5" xfId="9739"/>
    <cellStyle name="数字 5 6" xfId="10212"/>
    <cellStyle name="数字 5 7" xfId="10799"/>
    <cellStyle name="数字 50" xfId="2176"/>
    <cellStyle name="数字 50 2" xfId="7738"/>
    <cellStyle name="数字 50 3" xfId="8279"/>
    <cellStyle name="数字 50 4" xfId="9356"/>
    <cellStyle name="数字 50 5" xfId="9846"/>
    <cellStyle name="数字 50 6" xfId="10510"/>
    <cellStyle name="数字 50 7" xfId="10889"/>
    <cellStyle name="数字 51" xfId="2179"/>
    <cellStyle name="数字 51 2" xfId="7747"/>
    <cellStyle name="数字 51 3" xfId="8281"/>
    <cellStyle name="数字 51 4" xfId="9363"/>
    <cellStyle name="数字 51 5" xfId="9848"/>
    <cellStyle name="数字 51 6" xfId="10514"/>
    <cellStyle name="数字 51 7" xfId="10891"/>
    <cellStyle name="数字 52" xfId="2182"/>
    <cellStyle name="数字 52 2" xfId="7755"/>
    <cellStyle name="数字 52 3" xfId="8284"/>
    <cellStyle name="数字 52 4" xfId="9369"/>
    <cellStyle name="数字 52 5" xfId="9851"/>
    <cellStyle name="数字 52 6" xfId="10518"/>
    <cellStyle name="数字 52 7" xfId="10893"/>
    <cellStyle name="数字 53" xfId="2185"/>
    <cellStyle name="数字 53 2" xfId="7195"/>
    <cellStyle name="数字 53 3" xfId="8287"/>
    <cellStyle name="数字 53 4" xfId="8932"/>
    <cellStyle name="数字 53 5" xfId="9854"/>
    <cellStyle name="数字 53 6" xfId="10292"/>
    <cellStyle name="数字 53 7" xfId="10895"/>
    <cellStyle name="数字 54" xfId="2188"/>
    <cellStyle name="数字 54 2" xfId="7765"/>
    <cellStyle name="数字 54 3" xfId="8290"/>
    <cellStyle name="数字 54 4" xfId="9377"/>
    <cellStyle name="数字 54 5" xfId="9857"/>
    <cellStyle name="数字 54 6" xfId="10525"/>
    <cellStyle name="数字 54 7" xfId="10897"/>
    <cellStyle name="数字 55" xfId="2191"/>
    <cellStyle name="数字 55 2" xfId="7773"/>
    <cellStyle name="数字 55 3" xfId="8293"/>
    <cellStyle name="数字 55 4" xfId="9383"/>
    <cellStyle name="数字 55 5" xfId="9860"/>
    <cellStyle name="数字 55 6" xfId="10529"/>
    <cellStyle name="数字 55 7" xfId="10899"/>
    <cellStyle name="数字 56" xfId="2194"/>
    <cellStyle name="数字 56 2" xfId="7782"/>
    <cellStyle name="数字 56 3" xfId="8296"/>
    <cellStyle name="数字 56 4" xfId="9391"/>
    <cellStyle name="数字 56 5" xfId="9863"/>
    <cellStyle name="数字 56 6" xfId="10533"/>
    <cellStyle name="数字 56 7" xfId="10901"/>
    <cellStyle name="数字 57" xfId="2197"/>
    <cellStyle name="数字 57 2" xfId="7888"/>
    <cellStyle name="数字 57 3" xfId="8299"/>
    <cellStyle name="数字 57 4" xfId="9483"/>
    <cellStyle name="数字 57 5" xfId="9865"/>
    <cellStyle name="数字 57 6" xfId="10588"/>
    <cellStyle name="数字 57 7" xfId="10903"/>
    <cellStyle name="数字 58" xfId="2200"/>
    <cellStyle name="数字 58 2" xfId="7891"/>
    <cellStyle name="数字 58 3" xfId="8302"/>
    <cellStyle name="数字 58 4" xfId="9486"/>
    <cellStyle name="数字 58 5" xfId="9868"/>
    <cellStyle name="数字 58 6" xfId="10590"/>
    <cellStyle name="数字 58 7" xfId="10905"/>
    <cellStyle name="数字 59" xfId="2203"/>
    <cellStyle name="数字 59 2" xfId="7894"/>
    <cellStyle name="数字 59 3" xfId="8305"/>
    <cellStyle name="数字 59 4" xfId="9489"/>
    <cellStyle name="数字 59 5" xfId="9871"/>
    <cellStyle name="数字 59 6" xfId="10592"/>
    <cellStyle name="数字 59 7" xfId="10907"/>
    <cellStyle name="数字 6" xfId="2046"/>
    <cellStyle name="数字 6 2" xfId="6753"/>
    <cellStyle name="数字 6 3" xfId="8161"/>
    <cellStyle name="数字 6 4" xfId="8675"/>
    <cellStyle name="数字 6 5" xfId="9742"/>
    <cellStyle name="数字 6 6" xfId="10151"/>
    <cellStyle name="数字 6 7" xfId="10801"/>
    <cellStyle name="数字 60" xfId="2206"/>
    <cellStyle name="数字 60 2" xfId="7897"/>
    <cellStyle name="数字 60 3" xfId="8308"/>
    <cellStyle name="数字 60 4" xfId="9492"/>
    <cellStyle name="数字 60 5" xfId="9873"/>
    <cellStyle name="数字 60 6" xfId="10594"/>
    <cellStyle name="数字 60 7" xfId="10909"/>
    <cellStyle name="数字 61" xfId="2209"/>
    <cellStyle name="数字 61 2" xfId="7900"/>
    <cellStyle name="数字 61 3" xfId="8311"/>
    <cellStyle name="数字 61 4" xfId="9495"/>
    <cellStyle name="数字 61 5" xfId="9876"/>
    <cellStyle name="数字 61 6" xfId="10596"/>
    <cellStyle name="数字 61 7" xfId="10911"/>
    <cellStyle name="数字 62" xfId="2212"/>
    <cellStyle name="数字 62 2" xfId="7903"/>
    <cellStyle name="数字 62 3" xfId="8314"/>
    <cellStyle name="数字 62 4" xfId="9498"/>
    <cellStyle name="数字 62 5" xfId="9878"/>
    <cellStyle name="数字 62 6" xfId="10598"/>
    <cellStyle name="数字 62 7" xfId="10913"/>
    <cellStyle name="数字 63" xfId="2215"/>
    <cellStyle name="数字 63 2" xfId="7906"/>
    <cellStyle name="数字 63 3" xfId="8317"/>
    <cellStyle name="数字 63 4" xfId="9501"/>
    <cellStyle name="数字 63 5" xfId="9881"/>
    <cellStyle name="数字 63 6" xfId="10600"/>
    <cellStyle name="数字 63 7" xfId="10915"/>
    <cellStyle name="数字 64" xfId="2218"/>
    <cellStyle name="数字 64 2" xfId="7909"/>
    <cellStyle name="数字 64 3" xfId="8320"/>
    <cellStyle name="数字 64 4" xfId="9504"/>
    <cellStyle name="数字 64 5" xfId="9884"/>
    <cellStyle name="数字 64 6" xfId="10602"/>
    <cellStyle name="数字 64 7" xfId="10917"/>
    <cellStyle name="数字 65" xfId="2221"/>
    <cellStyle name="数字 65 2" xfId="7912"/>
    <cellStyle name="数字 65 3" xfId="8322"/>
    <cellStyle name="数字 65 4" xfId="9507"/>
    <cellStyle name="数字 65 5" xfId="9886"/>
    <cellStyle name="数字 65 6" xfId="10604"/>
    <cellStyle name="数字 65 7" xfId="10919"/>
    <cellStyle name="数字 66" xfId="2224"/>
    <cellStyle name="数字 66 2" xfId="7915"/>
    <cellStyle name="数字 66 3" xfId="8325"/>
    <cellStyle name="数字 66 4" xfId="9510"/>
    <cellStyle name="数字 66 5" xfId="9888"/>
    <cellStyle name="数字 66 6" xfId="10606"/>
    <cellStyle name="数字 66 7" xfId="10921"/>
    <cellStyle name="数字 67" xfId="2227"/>
    <cellStyle name="数字 67 2" xfId="7918"/>
    <cellStyle name="数字 67 3" xfId="8328"/>
    <cellStyle name="数字 67 4" xfId="9513"/>
    <cellStyle name="数字 67 5" xfId="9890"/>
    <cellStyle name="数字 67 6" xfId="10608"/>
    <cellStyle name="数字 67 7" xfId="10923"/>
    <cellStyle name="数字 68" xfId="2230"/>
    <cellStyle name="数字 68 2" xfId="7921"/>
    <cellStyle name="数字 68 3" xfId="8331"/>
    <cellStyle name="数字 68 4" xfId="9516"/>
    <cellStyle name="数字 68 5" xfId="9893"/>
    <cellStyle name="数字 68 6" xfId="10610"/>
    <cellStyle name="数字 68 7" xfId="10925"/>
    <cellStyle name="数字 69" xfId="2233"/>
    <cellStyle name="数字 69 2" xfId="7923"/>
    <cellStyle name="数字 69 3" xfId="8334"/>
    <cellStyle name="数字 69 4" xfId="9518"/>
    <cellStyle name="数字 69 5" xfId="9895"/>
    <cellStyle name="数字 69 6" xfId="10612"/>
    <cellStyle name="数字 69 7" xfId="10927"/>
    <cellStyle name="数字 7" xfId="2049"/>
    <cellStyle name="数字 7 2" xfId="7192"/>
    <cellStyle name="数字 7 3" xfId="8164"/>
    <cellStyle name="数字 7 4" xfId="8929"/>
    <cellStyle name="数字 7 5" xfId="9744"/>
    <cellStyle name="数字 7 6" xfId="10290"/>
    <cellStyle name="数字 7 7" xfId="10803"/>
    <cellStyle name="数字 70" xfId="2236"/>
    <cellStyle name="数字 70 2" xfId="7926"/>
    <cellStyle name="数字 70 3" xfId="8337"/>
    <cellStyle name="数字 70 4" xfId="9521"/>
    <cellStyle name="数字 70 5" xfId="9898"/>
    <cellStyle name="数字 70 6" xfId="10614"/>
    <cellStyle name="数字 70 7" xfId="10929"/>
    <cellStyle name="数字 71" xfId="2239"/>
    <cellStyle name="数字 71 2" xfId="7929"/>
    <cellStyle name="数字 71 3" xfId="8339"/>
    <cellStyle name="数字 71 4" xfId="9524"/>
    <cellStyle name="数字 71 5" xfId="9900"/>
    <cellStyle name="数字 71 6" xfId="10616"/>
    <cellStyle name="数字 71 7" xfId="10931"/>
    <cellStyle name="数字 72" xfId="2242"/>
    <cellStyle name="数字 72 2" xfId="7932"/>
    <cellStyle name="数字 72 3" xfId="8342"/>
    <cellStyle name="数字 72 4" xfId="9527"/>
    <cellStyle name="数字 72 5" xfId="9903"/>
    <cellStyle name="数字 72 6" xfId="10618"/>
    <cellStyle name="数字 72 7" xfId="10933"/>
    <cellStyle name="数字 73" xfId="2245"/>
    <cellStyle name="数字 73 2" xfId="7935"/>
    <cellStyle name="数字 73 3" xfId="8345"/>
    <cellStyle name="数字 73 4" xfId="9529"/>
    <cellStyle name="数字 73 5" xfId="9906"/>
    <cellStyle name="数字 73 6" xfId="10620"/>
    <cellStyle name="数字 73 7" xfId="10935"/>
    <cellStyle name="数字 74" xfId="2248"/>
    <cellStyle name="数字 74 2" xfId="7938"/>
    <cellStyle name="数字 74 3" xfId="8348"/>
    <cellStyle name="数字 74 4" xfId="9532"/>
    <cellStyle name="数字 74 5" xfId="9909"/>
    <cellStyle name="数字 74 6" xfId="10622"/>
    <cellStyle name="数字 74 7" xfId="10937"/>
    <cellStyle name="数字 75" xfId="2251"/>
    <cellStyle name="数字 75 2" xfId="7941"/>
    <cellStyle name="数字 75 3" xfId="8351"/>
    <cellStyle name="数字 75 4" xfId="9535"/>
    <cellStyle name="数字 75 5" xfId="9911"/>
    <cellStyle name="数字 75 6" xfId="10624"/>
    <cellStyle name="数字 75 7" xfId="10939"/>
    <cellStyle name="数字 76" xfId="2254"/>
    <cellStyle name="数字 76 2" xfId="7944"/>
    <cellStyle name="数字 76 3" xfId="8354"/>
    <cellStyle name="数字 76 4" xfId="9538"/>
    <cellStyle name="数字 76 5" xfId="9914"/>
    <cellStyle name="数字 76 6" xfId="10626"/>
    <cellStyle name="数字 76 7" xfId="10941"/>
    <cellStyle name="数字 77" xfId="2256"/>
    <cellStyle name="数字 77 2" xfId="7946"/>
    <cellStyle name="数字 77 3" xfId="8356"/>
    <cellStyle name="数字 77 4" xfId="9540"/>
    <cellStyle name="数字 77 5" xfId="9916"/>
    <cellStyle name="数字 77 6" xfId="10628"/>
    <cellStyle name="数字 77 7" xfId="10943"/>
    <cellStyle name="数字 78" xfId="2259"/>
    <cellStyle name="数字 78 2" xfId="7949"/>
    <cellStyle name="数字 78 3" xfId="8359"/>
    <cellStyle name="数字 78 4" xfId="9543"/>
    <cellStyle name="数字 78 5" xfId="9919"/>
    <cellStyle name="数字 78 6" xfId="10630"/>
    <cellStyle name="数字 78 7" xfId="10945"/>
    <cellStyle name="数字 79" xfId="2261"/>
    <cellStyle name="数字 79 2" xfId="7951"/>
    <cellStyle name="数字 79 3" xfId="8361"/>
    <cellStyle name="数字 79 4" xfId="9545"/>
    <cellStyle name="数字 79 5" xfId="9921"/>
    <cellStyle name="数字 79 6" xfId="10632"/>
    <cellStyle name="数字 79 7" xfId="10947"/>
    <cellStyle name="数字 8" xfId="2052"/>
    <cellStyle name="数字 8 2" xfId="7372"/>
    <cellStyle name="数字 8 3" xfId="8166"/>
    <cellStyle name="数字 8 4" xfId="9081"/>
    <cellStyle name="数字 8 5" xfId="9746"/>
    <cellStyle name="数字 8 6" xfId="10366"/>
    <cellStyle name="数字 8 7" xfId="10805"/>
    <cellStyle name="数字 80" xfId="2263"/>
    <cellStyle name="数字 80 2" xfId="7953"/>
    <cellStyle name="数字 80 3" xfId="8363"/>
    <cellStyle name="数字 80 4" xfId="9547"/>
    <cellStyle name="数字 80 5" xfId="9923"/>
    <cellStyle name="数字 80 6" xfId="10634"/>
    <cellStyle name="数字 80 7" xfId="10949"/>
    <cellStyle name="数字 81" xfId="2265"/>
    <cellStyle name="数字 81 2" xfId="7955"/>
    <cellStyle name="数字 81 3" xfId="8365"/>
    <cellStyle name="数字 81 4" xfId="9549"/>
    <cellStyle name="数字 81 5" xfId="9925"/>
    <cellStyle name="数字 81 6" xfId="10636"/>
    <cellStyle name="数字 81 7" xfId="10951"/>
    <cellStyle name="数字 82" xfId="2267"/>
    <cellStyle name="数字 82 2" xfId="7957"/>
    <cellStyle name="数字 82 3" xfId="8367"/>
    <cellStyle name="数字 82 4" xfId="9551"/>
    <cellStyle name="数字 82 5" xfId="9927"/>
    <cellStyle name="数字 82 6" xfId="10638"/>
    <cellStyle name="数字 82 7" xfId="10953"/>
    <cellStyle name="数字 83" xfId="2269"/>
    <cellStyle name="数字 83 2" xfId="7959"/>
    <cellStyle name="数字 83 3" xfId="8369"/>
    <cellStyle name="数字 83 4" xfId="9553"/>
    <cellStyle name="数字 83 5" xfId="9929"/>
    <cellStyle name="数字 83 6" xfId="10640"/>
    <cellStyle name="数字 83 7" xfId="10955"/>
    <cellStyle name="数字 84" xfId="2272"/>
    <cellStyle name="数字 84 2" xfId="7962"/>
    <cellStyle name="数字 84 3" xfId="8372"/>
    <cellStyle name="数字 84 4" xfId="9555"/>
    <cellStyle name="数字 84 5" xfId="9932"/>
    <cellStyle name="数字 84 6" xfId="10642"/>
    <cellStyle name="数字 84 7" xfId="10957"/>
    <cellStyle name="数字 85" xfId="2275"/>
    <cellStyle name="数字 85 2" xfId="7964"/>
    <cellStyle name="数字 85 3" xfId="8375"/>
    <cellStyle name="数字 85 4" xfId="9557"/>
    <cellStyle name="数字 85 5" xfId="9935"/>
    <cellStyle name="数字 85 6" xfId="10644"/>
    <cellStyle name="数字 85 7" xfId="10959"/>
    <cellStyle name="数字 86" xfId="2278"/>
    <cellStyle name="数字 86 2" xfId="7966"/>
    <cellStyle name="数字 86 3" xfId="8378"/>
    <cellStyle name="数字 86 4" xfId="9559"/>
    <cellStyle name="数字 86 5" xfId="9937"/>
    <cellStyle name="数字 86 6" xfId="10646"/>
    <cellStyle name="数字 86 7" xfId="10961"/>
    <cellStyle name="数字 87" xfId="2281"/>
    <cellStyle name="数字 87 2" xfId="7969"/>
    <cellStyle name="数字 87 3" xfId="8381"/>
    <cellStyle name="数字 87 4" xfId="9562"/>
    <cellStyle name="数字 87 5" xfId="9939"/>
    <cellStyle name="数字 87 6" xfId="10648"/>
    <cellStyle name="数字 87 7" xfId="10963"/>
    <cellStyle name="数字 88" xfId="2284"/>
    <cellStyle name="数字 88 2" xfId="7972"/>
    <cellStyle name="数字 88 3" xfId="8384"/>
    <cellStyle name="数字 88 4" xfId="9564"/>
    <cellStyle name="数字 88 5" xfId="9942"/>
    <cellStyle name="数字 88 6" xfId="10650"/>
    <cellStyle name="数字 88 7" xfId="10965"/>
    <cellStyle name="数字 89" xfId="2287"/>
    <cellStyle name="数字 89 2" xfId="7975"/>
    <cellStyle name="数字 89 3" xfId="8387"/>
    <cellStyle name="数字 89 4" xfId="9566"/>
    <cellStyle name="数字 89 5" xfId="9945"/>
    <cellStyle name="数字 89 6" xfId="10652"/>
    <cellStyle name="数字 89 7" xfId="10967"/>
    <cellStyle name="数字 9" xfId="2055"/>
    <cellStyle name="数字 9 2" xfId="7516"/>
    <cellStyle name="数字 9 3" xfId="8169"/>
    <cellStyle name="数字 9 4" xfId="9190"/>
    <cellStyle name="数字 9 5" xfId="9748"/>
    <cellStyle name="数字 9 6" xfId="10416"/>
    <cellStyle name="数字 9 7" xfId="10807"/>
    <cellStyle name="数字 90" xfId="2290"/>
    <cellStyle name="数字 90 2" xfId="7977"/>
    <cellStyle name="数字 90 3" xfId="8390"/>
    <cellStyle name="数字 90 4" xfId="9568"/>
    <cellStyle name="数字 90 5" xfId="9947"/>
    <cellStyle name="数字 90 6" xfId="10654"/>
    <cellStyle name="数字 90 7" xfId="10969"/>
    <cellStyle name="数字 91" xfId="2293"/>
    <cellStyle name="数字 91 2" xfId="7980"/>
    <cellStyle name="数字 91 3" xfId="8393"/>
    <cellStyle name="数字 91 4" xfId="9570"/>
    <cellStyle name="数字 91 5" xfId="9949"/>
    <cellStyle name="数字 91 6" xfId="10656"/>
    <cellStyle name="数字 91 7" xfId="10971"/>
    <cellStyle name="数字 92" xfId="2296"/>
    <cellStyle name="数字 92 2" xfId="7983"/>
    <cellStyle name="数字 92 3" xfId="8396"/>
    <cellStyle name="数字 92 4" xfId="9572"/>
    <cellStyle name="数字 92 5" xfId="9952"/>
    <cellStyle name="数字 92 6" xfId="10658"/>
    <cellStyle name="数字 92 7" xfId="10973"/>
    <cellStyle name="数字 93" xfId="2312"/>
    <cellStyle name="数字 94" xfId="2302"/>
    <cellStyle name="数字 95" xfId="2314"/>
    <cellStyle name="数字 96" xfId="3779"/>
    <cellStyle name="数字 97" xfId="2711"/>
    <cellStyle name="数字 98" xfId="2629"/>
    <cellStyle name="数字 99" xfId="2930"/>
    <cellStyle name="数字_表二（旧） " xfId="2382"/>
    <cellStyle name="未定义" xfId="1664"/>
    <cellStyle name="小数" xfId="1665"/>
    <cellStyle name="小数 10" xfId="2059"/>
    <cellStyle name="小数 10 2" xfId="7549"/>
    <cellStyle name="小数 10 3" xfId="8173"/>
    <cellStyle name="小数 10 4" xfId="9213"/>
    <cellStyle name="小数 10 5" xfId="9751"/>
    <cellStyle name="小数 10 6" xfId="10428"/>
    <cellStyle name="小数 10 7" xfId="10810"/>
    <cellStyle name="小数 100" xfId="2844"/>
    <cellStyle name="小数 101" xfId="3513"/>
    <cellStyle name="小数 102" xfId="3643"/>
    <cellStyle name="小数 103" xfId="3954"/>
    <cellStyle name="小数 104" xfId="4008"/>
    <cellStyle name="小数 105" xfId="3314"/>
    <cellStyle name="小数 106" xfId="3416"/>
    <cellStyle name="小数 107" xfId="3511"/>
    <cellStyle name="小数 108" xfId="2953"/>
    <cellStyle name="小数 109" xfId="2937"/>
    <cellStyle name="小数 11" xfId="2062"/>
    <cellStyle name="小数 11 2" xfId="7561"/>
    <cellStyle name="小数 11 3" xfId="8176"/>
    <cellStyle name="小数 11 4" xfId="9224"/>
    <cellStyle name="小数 11 5" xfId="9753"/>
    <cellStyle name="小数 11 6" xfId="10433"/>
    <cellStyle name="小数 11 7" xfId="10812"/>
    <cellStyle name="小数 110" xfId="3995"/>
    <cellStyle name="小数 111" xfId="3055"/>
    <cellStyle name="小数 112" xfId="2393"/>
    <cellStyle name="小数 113" xfId="2549"/>
    <cellStyle name="小数 114" xfId="3197"/>
    <cellStyle name="小数 115" xfId="4478"/>
    <cellStyle name="小数 116" xfId="4555"/>
    <cellStyle name="小数 117" xfId="4680"/>
    <cellStyle name="小数 118" xfId="3897"/>
    <cellStyle name="小数 119" xfId="4153"/>
    <cellStyle name="小数 12" xfId="2065"/>
    <cellStyle name="小数 12 2" xfId="7579"/>
    <cellStyle name="小数 12 3" xfId="8178"/>
    <cellStyle name="小数 12 4" xfId="9239"/>
    <cellStyle name="小数 12 5" xfId="9755"/>
    <cellStyle name="小数 12 6" xfId="10441"/>
    <cellStyle name="小数 12 7" xfId="10814"/>
    <cellStyle name="小数 120" xfId="3099"/>
    <cellStyle name="小数 121" xfId="4782"/>
    <cellStyle name="小数 122" xfId="4884"/>
    <cellStyle name="小数 123" xfId="4983"/>
    <cellStyle name="小数 124" xfId="5083"/>
    <cellStyle name="小数 125" xfId="5184"/>
    <cellStyle name="小数 126" xfId="5285"/>
    <cellStyle name="小数 127" xfId="5385"/>
    <cellStyle name="小数 128" xfId="5485"/>
    <cellStyle name="小数 129" xfId="5585"/>
    <cellStyle name="小数 13" xfId="2068"/>
    <cellStyle name="小数 13 2" xfId="7701"/>
    <cellStyle name="小数 13 3" xfId="8180"/>
    <cellStyle name="小数 13 4" xfId="9325"/>
    <cellStyle name="小数 13 5" xfId="9757"/>
    <cellStyle name="小数 13 6" xfId="10491"/>
    <cellStyle name="小数 13 7" xfId="10816"/>
    <cellStyle name="小数 130" xfId="5688"/>
    <cellStyle name="小数 131" xfId="5785"/>
    <cellStyle name="小数 132" xfId="5883"/>
    <cellStyle name="小数 133" xfId="5983"/>
    <cellStyle name="小数 134" xfId="6083"/>
    <cellStyle name="小数 135" xfId="6182"/>
    <cellStyle name="小数 136" xfId="6278"/>
    <cellStyle name="小数 137" xfId="6379"/>
    <cellStyle name="小数 138" xfId="7666"/>
    <cellStyle name="小数 139" xfId="3802"/>
    <cellStyle name="小数 14" xfId="2071"/>
    <cellStyle name="小数 14 2" xfId="6560"/>
    <cellStyle name="小数 14 3" xfId="8182"/>
    <cellStyle name="小数 14 4" xfId="8660"/>
    <cellStyle name="小数 14 5" xfId="9759"/>
    <cellStyle name="小数 14 6" xfId="10140"/>
    <cellStyle name="小数 14 7" xfId="10818"/>
    <cellStyle name="小数 140" xfId="8471"/>
    <cellStyle name="小数 141" xfId="7053"/>
    <cellStyle name="小数 142" xfId="7153"/>
    <cellStyle name="小数 143" xfId="8456"/>
    <cellStyle name="小数 144" xfId="5558"/>
    <cellStyle name="小数 145" xfId="6372"/>
    <cellStyle name="小数 146" xfId="8466"/>
    <cellStyle name="小数 147" xfId="6712"/>
    <cellStyle name="小数 148" xfId="6812"/>
    <cellStyle name="小数 149" xfId="6199"/>
    <cellStyle name="小数 15" xfId="2074"/>
    <cellStyle name="小数 15 2" xfId="7714"/>
    <cellStyle name="小数 15 3" xfId="8184"/>
    <cellStyle name="小数 15 4" xfId="9337"/>
    <cellStyle name="小数 15 5" xfId="9761"/>
    <cellStyle name="小数 15 6" xfId="10499"/>
    <cellStyle name="小数 15 7" xfId="10820"/>
    <cellStyle name="小数 150" xfId="9303"/>
    <cellStyle name="小数 151" xfId="3952"/>
    <cellStyle name="小数 152" xfId="10004"/>
    <cellStyle name="小数 153" xfId="8811"/>
    <cellStyle name="小数 154" xfId="8899"/>
    <cellStyle name="小数 155" xfId="9990"/>
    <cellStyle name="小数 156" xfId="7825"/>
    <cellStyle name="小数 157" xfId="7531"/>
    <cellStyle name="小数 158" xfId="9999"/>
    <cellStyle name="小数 159" xfId="5411"/>
    <cellStyle name="小数 16" xfId="2077"/>
    <cellStyle name="小数 16 2" xfId="7723"/>
    <cellStyle name="小数 16 3" xfId="8187"/>
    <cellStyle name="小数 16 4" xfId="9345"/>
    <cellStyle name="小数 16 5" xfId="9763"/>
    <cellStyle name="小数 16 6" xfId="10503"/>
    <cellStyle name="小数 16 7" xfId="10822"/>
    <cellStyle name="小数 160" xfId="8696"/>
    <cellStyle name="小数 161" xfId="5210"/>
    <cellStyle name="小数 162" xfId="10475"/>
    <cellStyle name="小数 163" xfId="8406"/>
    <cellStyle name="小数 17" xfId="2080"/>
    <cellStyle name="小数 17 2" xfId="7729"/>
    <cellStyle name="小数 17 3" xfId="8190"/>
    <cellStyle name="小数 17 4" xfId="9351"/>
    <cellStyle name="小数 17 5" xfId="9765"/>
    <cellStyle name="小数 17 6" xfId="10507"/>
    <cellStyle name="小数 17 7" xfId="10824"/>
    <cellStyle name="小数 18" xfId="2083"/>
    <cellStyle name="小数 18 2" xfId="7734"/>
    <cellStyle name="小数 18 3" xfId="8193"/>
    <cellStyle name="小数 18 4" xfId="9354"/>
    <cellStyle name="小数 18 5" xfId="9767"/>
    <cellStyle name="小数 18 6" xfId="10509"/>
    <cellStyle name="小数 18 7" xfId="10826"/>
    <cellStyle name="小数 19" xfId="2086"/>
    <cellStyle name="小数 19 2" xfId="7743"/>
    <cellStyle name="小数 19 3" xfId="8196"/>
    <cellStyle name="小数 19 4" xfId="9360"/>
    <cellStyle name="小数 19 5" xfId="9769"/>
    <cellStyle name="小数 19 6" xfId="10513"/>
    <cellStyle name="小数 19 7" xfId="10828"/>
    <cellStyle name="小数 2" xfId="2039"/>
    <cellStyle name="小数 2 2" xfId="7374"/>
    <cellStyle name="小数 2 3" xfId="8154"/>
    <cellStyle name="小数 2 4" xfId="9083"/>
    <cellStyle name="小数 2 5" xfId="9735"/>
    <cellStyle name="小数 2 6" xfId="10368"/>
    <cellStyle name="小数 2 7" xfId="10796"/>
    <cellStyle name="小数 20" xfId="2089"/>
    <cellStyle name="小数 20 2" xfId="7752"/>
    <cellStyle name="小数 20 3" xfId="8199"/>
    <cellStyle name="小数 20 4" xfId="9367"/>
    <cellStyle name="小数 20 5" xfId="9771"/>
    <cellStyle name="小数 20 6" xfId="10517"/>
    <cellStyle name="小数 20 7" xfId="10830"/>
    <cellStyle name="小数 21" xfId="2092"/>
    <cellStyle name="小数 21 2" xfId="7758"/>
    <cellStyle name="小数 21 3" xfId="8201"/>
    <cellStyle name="小数 21 4" xfId="9372"/>
    <cellStyle name="小数 21 5" xfId="9773"/>
    <cellStyle name="小数 21 6" xfId="10521"/>
    <cellStyle name="小数 21 7" xfId="10832"/>
    <cellStyle name="小数 22" xfId="2095"/>
    <cellStyle name="小数 22 2" xfId="7762"/>
    <cellStyle name="小数 22 3" xfId="8204"/>
    <cellStyle name="小数 22 4" xfId="9375"/>
    <cellStyle name="小数 22 5" xfId="9775"/>
    <cellStyle name="小数 22 6" xfId="10524"/>
    <cellStyle name="小数 22 7" xfId="10834"/>
    <cellStyle name="小数 23" xfId="2098"/>
    <cellStyle name="小数 23 2" xfId="7769"/>
    <cellStyle name="小数 23 3" xfId="8206"/>
    <cellStyle name="小数 23 4" xfId="9380"/>
    <cellStyle name="小数 23 5" xfId="9777"/>
    <cellStyle name="小数 23 6" xfId="10528"/>
    <cellStyle name="小数 23 7" xfId="10836"/>
    <cellStyle name="小数 24" xfId="2101"/>
    <cellStyle name="小数 24 2" xfId="7778"/>
    <cellStyle name="小数 24 3" xfId="8208"/>
    <cellStyle name="小数 24 4" xfId="9388"/>
    <cellStyle name="小数 24 5" xfId="9779"/>
    <cellStyle name="小数 24 6" xfId="10532"/>
    <cellStyle name="小数 24 7" xfId="10838"/>
    <cellStyle name="小数 25" xfId="2104"/>
    <cellStyle name="小数 25 2" xfId="7330"/>
    <cellStyle name="小数 25 3" xfId="8210"/>
    <cellStyle name="小数 25 4" xfId="9043"/>
    <cellStyle name="小数 25 5" xfId="9781"/>
    <cellStyle name="小数 25 6" xfId="10341"/>
    <cellStyle name="小数 25 7" xfId="10840"/>
    <cellStyle name="小数 26" xfId="2107"/>
    <cellStyle name="小数 26 2" xfId="7792"/>
    <cellStyle name="小数 26 3" xfId="8212"/>
    <cellStyle name="小数 26 4" xfId="9399"/>
    <cellStyle name="小数 26 5" xfId="9783"/>
    <cellStyle name="小数 26 6" xfId="10537"/>
    <cellStyle name="小数 26 7" xfId="10842"/>
    <cellStyle name="小数 27" xfId="2110"/>
    <cellStyle name="小数 27 2" xfId="7378"/>
    <cellStyle name="小数 27 3" xfId="8214"/>
    <cellStyle name="小数 27 4" xfId="9087"/>
    <cellStyle name="小数 27 5" xfId="9785"/>
    <cellStyle name="小数 27 6" xfId="10370"/>
    <cellStyle name="小数 27 7" xfId="10844"/>
    <cellStyle name="小数 28" xfId="2113"/>
    <cellStyle name="小数 28 2" xfId="6366"/>
    <cellStyle name="小数 28 3" xfId="8216"/>
    <cellStyle name="小数 28 4" xfId="8654"/>
    <cellStyle name="小数 28 5" xfId="9787"/>
    <cellStyle name="小数 28 6" xfId="10136"/>
    <cellStyle name="小数 28 7" xfId="10846"/>
    <cellStyle name="小数 29" xfId="2116"/>
    <cellStyle name="小数 29 2" xfId="7545"/>
    <cellStyle name="小数 29 3" xfId="8219"/>
    <cellStyle name="小数 29 4" xfId="9210"/>
    <cellStyle name="小数 29 5" xfId="9789"/>
    <cellStyle name="小数 29 6" xfId="10427"/>
    <cellStyle name="小数 29 7" xfId="10848"/>
    <cellStyle name="小数 3" xfId="1074"/>
    <cellStyle name="小数 3 2" xfId="7420"/>
    <cellStyle name="小数 3 3" xfId="7122"/>
    <cellStyle name="小数 3 4" xfId="9126"/>
    <cellStyle name="小数 3 5" xfId="8872"/>
    <cellStyle name="小数 3 6" xfId="10386"/>
    <cellStyle name="小数 3 7" xfId="10264"/>
    <cellStyle name="小数 30" xfId="2119"/>
    <cellStyle name="小数 30 2" xfId="7176"/>
    <cellStyle name="小数 30 3" xfId="8222"/>
    <cellStyle name="小数 30 4" xfId="8917"/>
    <cellStyle name="小数 30 5" xfId="9792"/>
    <cellStyle name="小数 30 6" xfId="10285"/>
    <cellStyle name="小数 30 7" xfId="10850"/>
    <cellStyle name="小数 31" xfId="2122"/>
    <cellStyle name="小数 31 2" xfId="7576"/>
    <cellStyle name="小数 31 3" xfId="8225"/>
    <cellStyle name="小数 31 4" xfId="9237"/>
    <cellStyle name="小数 31 5" xfId="9795"/>
    <cellStyle name="小数 31 6" xfId="10440"/>
    <cellStyle name="小数 31 7" xfId="10852"/>
    <cellStyle name="小数 32" xfId="2125"/>
    <cellStyle name="小数 32 2" xfId="7136"/>
    <cellStyle name="小数 32 3" xfId="8228"/>
    <cellStyle name="小数 32 4" xfId="8883"/>
    <cellStyle name="小数 32 5" xfId="9798"/>
    <cellStyle name="小数 32 6" xfId="10268"/>
    <cellStyle name="小数 32 7" xfId="10854"/>
    <cellStyle name="小数 33" xfId="2128"/>
    <cellStyle name="小数 33 2" xfId="6169"/>
    <cellStyle name="小数 33 3" xfId="8231"/>
    <cellStyle name="小数 33 4" xfId="8651"/>
    <cellStyle name="小数 33 5" xfId="9801"/>
    <cellStyle name="小数 33 6" xfId="10133"/>
    <cellStyle name="小数 33 7" xfId="10856"/>
    <cellStyle name="小数 34" xfId="2131"/>
    <cellStyle name="小数 34 2" xfId="6980"/>
    <cellStyle name="小数 34 3" xfId="8234"/>
    <cellStyle name="小数 34 4" xfId="8743"/>
    <cellStyle name="小数 34 5" xfId="9804"/>
    <cellStyle name="小数 34 6" xfId="10190"/>
    <cellStyle name="小数 34 7" xfId="10858"/>
    <cellStyle name="小数 35" xfId="2134"/>
    <cellStyle name="小数 35 2" xfId="5970"/>
    <cellStyle name="小数 35 3" xfId="8237"/>
    <cellStyle name="小数 35 4" xfId="8650"/>
    <cellStyle name="小数 35 5" xfId="9807"/>
    <cellStyle name="小数 35 6" xfId="10132"/>
    <cellStyle name="小数 35 7" xfId="10860"/>
    <cellStyle name="小数 36" xfId="2137"/>
    <cellStyle name="小数 36 2" xfId="4338"/>
    <cellStyle name="小数 36 3" xfId="8240"/>
    <cellStyle name="小数 36 4" xfId="8649"/>
    <cellStyle name="小数 36 5" xfId="9809"/>
    <cellStyle name="小数 36 6" xfId="10131"/>
    <cellStyle name="小数 36 7" xfId="10862"/>
    <cellStyle name="小数 37" xfId="2139"/>
    <cellStyle name="小数 37 2" xfId="7144"/>
    <cellStyle name="小数 37 3" xfId="8242"/>
    <cellStyle name="小数 37 4" xfId="8890"/>
    <cellStyle name="小数 37 5" xfId="9811"/>
    <cellStyle name="小数 37 6" xfId="10274"/>
    <cellStyle name="小数 37 7" xfId="10864"/>
    <cellStyle name="小数 38" xfId="2142"/>
    <cellStyle name="小数 38 2" xfId="7339"/>
    <cellStyle name="小数 38 3" xfId="8245"/>
    <cellStyle name="小数 38 4" xfId="9052"/>
    <cellStyle name="小数 38 5" xfId="9814"/>
    <cellStyle name="小数 38 6" xfId="10348"/>
    <cellStyle name="小数 38 7" xfId="10866"/>
    <cellStyle name="小数 39" xfId="2145"/>
    <cellStyle name="小数 39 2" xfId="7396"/>
    <cellStyle name="小数 39 3" xfId="8248"/>
    <cellStyle name="小数 39 4" xfId="9104"/>
    <cellStyle name="小数 39 5" xfId="9817"/>
    <cellStyle name="小数 39 6" xfId="10380"/>
    <cellStyle name="小数 39 7" xfId="10868"/>
    <cellStyle name="小数 4" xfId="2041"/>
    <cellStyle name="小数 4 2" xfId="7404"/>
    <cellStyle name="小数 4 3" xfId="8156"/>
    <cellStyle name="小数 4 4" xfId="9111"/>
    <cellStyle name="小数 4 5" xfId="9737"/>
    <cellStyle name="小数 4 6" xfId="10383"/>
    <cellStyle name="小数 4 7" xfId="10798"/>
    <cellStyle name="小数 40" xfId="2148"/>
    <cellStyle name="小数 40 2" xfId="7525"/>
    <cellStyle name="小数 40 3" xfId="8251"/>
    <cellStyle name="小数 40 4" xfId="9197"/>
    <cellStyle name="小数 40 5" xfId="9820"/>
    <cellStyle name="小数 40 6" xfId="10421"/>
    <cellStyle name="小数 40 7" xfId="10870"/>
    <cellStyle name="小数 41" xfId="2151"/>
    <cellStyle name="小数 41 2" xfId="6940"/>
    <cellStyle name="小数 41 3" xfId="8254"/>
    <cellStyle name="小数 41 4" xfId="8708"/>
    <cellStyle name="小数 41 5" xfId="9822"/>
    <cellStyle name="小数 41 6" xfId="10169"/>
    <cellStyle name="小数 41 7" xfId="10872"/>
    <cellStyle name="小数 42" xfId="2154"/>
    <cellStyle name="小数 42 2" xfId="7563"/>
    <cellStyle name="小数 42 3" xfId="8257"/>
    <cellStyle name="小数 42 4" xfId="9226"/>
    <cellStyle name="小数 42 5" xfId="9825"/>
    <cellStyle name="小数 42 6" xfId="10435"/>
    <cellStyle name="小数 42 7" xfId="10874"/>
    <cellStyle name="小数 43" xfId="2157"/>
    <cellStyle name="小数 43 2" xfId="7581"/>
    <cellStyle name="小数 43 3" xfId="8260"/>
    <cellStyle name="小数 43 4" xfId="9241"/>
    <cellStyle name="小数 43 5" xfId="9828"/>
    <cellStyle name="小数 43 6" xfId="10443"/>
    <cellStyle name="小数 43 7" xfId="10876"/>
    <cellStyle name="小数 44" xfId="2160"/>
    <cellStyle name="小数 44 2" xfId="7702"/>
    <cellStyle name="小数 44 3" xfId="8263"/>
    <cellStyle name="小数 44 4" xfId="9326"/>
    <cellStyle name="小数 44 5" xfId="9831"/>
    <cellStyle name="小数 44 6" xfId="10492"/>
    <cellStyle name="小数 44 7" xfId="10878"/>
    <cellStyle name="小数 45" xfId="2162"/>
    <cellStyle name="小数 45 2" xfId="7708"/>
    <cellStyle name="小数 45 3" xfId="8265"/>
    <cellStyle name="小数 45 4" xfId="9331"/>
    <cellStyle name="小数 45 5" xfId="9833"/>
    <cellStyle name="小数 45 6" xfId="10495"/>
    <cellStyle name="小数 45 7" xfId="10880"/>
    <cellStyle name="小数 46" xfId="2165"/>
    <cellStyle name="小数 46 2" xfId="7712"/>
    <cellStyle name="小数 46 3" xfId="8268"/>
    <cellStyle name="小数 46 4" xfId="9335"/>
    <cellStyle name="小数 46 5" xfId="9836"/>
    <cellStyle name="小数 46 6" xfId="10498"/>
    <cellStyle name="小数 46 7" xfId="10882"/>
    <cellStyle name="小数 47" xfId="2168"/>
    <cellStyle name="小数 47 2" xfId="7721"/>
    <cellStyle name="小数 47 3" xfId="8271"/>
    <cellStyle name="小数 47 4" xfId="9343"/>
    <cellStyle name="小数 47 5" xfId="9839"/>
    <cellStyle name="小数 47 6" xfId="10502"/>
    <cellStyle name="小数 47 7" xfId="10884"/>
    <cellStyle name="小数 48" xfId="2171"/>
    <cellStyle name="小数 48 2" xfId="7728"/>
    <cellStyle name="小数 48 3" xfId="8274"/>
    <cellStyle name="小数 48 4" xfId="9350"/>
    <cellStyle name="小数 48 5" xfId="9842"/>
    <cellStyle name="小数 48 6" xfId="10506"/>
    <cellStyle name="小数 48 7" xfId="10886"/>
    <cellStyle name="小数 49" xfId="2174"/>
    <cellStyle name="小数 49 2" xfId="7138"/>
    <cellStyle name="小数 49 3" xfId="8277"/>
    <cellStyle name="小数 49 4" xfId="8885"/>
    <cellStyle name="小数 49 5" xfId="9844"/>
    <cellStyle name="小数 49 6" xfId="10270"/>
    <cellStyle name="小数 49 7" xfId="10888"/>
    <cellStyle name="小数 5" xfId="2044"/>
    <cellStyle name="小数 5 2" xfId="6744"/>
    <cellStyle name="小数 5 3" xfId="8159"/>
    <cellStyle name="小数 5 4" xfId="8672"/>
    <cellStyle name="小数 5 5" xfId="9740"/>
    <cellStyle name="小数 5 6" xfId="10149"/>
    <cellStyle name="小数 5 7" xfId="10800"/>
    <cellStyle name="小数 50" xfId="2177"/>
    <cellStyle name="小数 50 2" xfId="7741"/>
    <cellStyle name="小数 50 3" xfId="8280"/>
    <cellStyle name="小数 50 4" xfId="9359"/>
    <cellStyle name="小数 50 5" xfId="9847"/>
    <cellStyle name="小数 50 6" xfId="10512"/>
    <cellStyle name="小数 50 7" xfId="10890"/>
    <cellStyle name="小数 51" xfId="2180"/>
    <cellStyle name="小数 51 2" xfId="7750"/>
    <cellStyle name="小数 51 3" xfId="8282"/>
    <cellStyle name="小数 51 4" xfId="9365"/>
    <cellStyle name="小数 51 5" xfId="9849"/>
    <cellStyle name="小数 51 6" xfId="10516"/>
    <cellStyle name="小数 51 7" xfId="10892"/>
    <cellStyle name="小数 52" xfId="2183"/>
    <cellStyle name="小数 52 2" xfId="7757"/>
    <cellStyle name="小数 52 3" xfId="8285"/>
    <cellStyle name="小数 52 4" xfId="9371"/>
    <cellStyle name="小数 52 5" xfId="9852"/>
    <cellStyle name="小数 52 6" xfId="10520"/>
    <cellStyle name="小数 52 7" xfId="10894"/>
    <cellStyle name="小数 53" xfId="2186"/>
    <cellStyle name="小数 53 2" xfId="7761"/>
    <cellStyle name="小数 53 3" xfId="8288"/>
    <cellStyle name="小数 53 4" xfId="9374"/>
    <cellStyle name="小数 53 5" xfId="9855"/>
    <cellStyle name="小数 53 6" xfId="10523"/>
    <cellStyle name="小数 53 7" xfId="10896"/>
    <cellStyle name="小数 54" xfId="2189"/>
    <cellStyle name="小数 54 2" xfId="7767"/>
    <cellStyle name="小数 54 3" xfId="8291"/>
    <cellStyle name="小数 54 4" xfId="9379"/>
    <cellStyle name="小数 54 5" xfId="9858"/>
    <cellStyle name="小数 54 6" xfId="10527"/>
    <cellStyle name="小数 54 7" xfId="10898"/>
    <cellStyle name="小数 55" xfId="2192"/>
    <cellStyle name="小数 55 2" xfId="7776"/>
    <cellStyle name="小数 55 3" xfId="8294"/>
    <cellStyle name="小数 55 4" xfId="9386"/>
    <cellStyle name="小数 55 5" xfId="9861"/>
    <cellStyle name="小数 55 6" xfId="10531"/>
    <cellStyle name="小数 55 7" xfId="10900"/>
    <cellStyle name="小数 56" xfId="2195"/>
    <cellStyle name="小数 56 2" xfId="7785"/>
    <cellStyle name="小数 56 3" xfId="8297"/>
    <cellStyle name="小数 56 4" xfId="9394"/>
    <cellStyle name="小数 56 5" xfId="9864"/>
    <cellStyle name="小数 56 6" xfId="10535"/>
    <cellStyle name="小数 56 7" xfId="10902"/>
    <cellStyle name="小数 57" xfId="2198"/>
    <cellStyle name="小数 57 2" xfId="7889"/>
    <cellStyle name="小数 57 3" xfId="8300"/>
    <cellStyle name="小数 57 4" xfId="9484"/>
    <cellStyle name="小数 57 5" xfId="9866"/>
    <cellStyle name="小数 57 6" xfId="10589"/>
    <cellStyle name="小数 57 7" xfId="10904"/>
    <cellStyle name="小数 58" xfId="2201"/>
    <cellStyle name="小数 58 2" xfId="7892"/>
    <cellStyle name="小数 58 3" xfId="8303"/>
    <cellStyle name="小数 58 4" xfId="9487"/>
    <cellStyle name="小数 58 5" xfId="9869"/>
    <cellStyle name="小数 58 6" xfId="10591"/>
    <cellStyle name="小数 58 7" xfId="10906"/>
    <cellStyle name="小数 59" xfId="2204"/>
    <cellStyle name="小数 59 2" xfId="7895"/>
    <cellStyle name="小数 59 3" xfId="8306"/>
    <cellStyle name="小数 59 4" xfId="9490"/>
    <cellStyle name="小数 59 5" xfId="9872"/>
    <cellStyle name="小数 59 6" xfId="10593"/>
    <cellStyle name="小数 59 7" xfId="10908"/>
    <cellStyle name="小数 6" xfId="2047"/>
    <cellStyle name="小数 6 2" xfId="7014"/>
    <cellStyle name="小数 6 3" xfId="8162"/>
    <cellStyle name="小数 6 4" xfId="8775"/>
    <cellStyle name="小数 6 5" xfId="9743"/>
    <cellStyle name="小数 6 6" xfId="10208"/>
    <cellStyle name="小数 6 7" xfId="10802"/>
    <cellStyle name="小数 60" xfId="2207"/>
    <cellStyle name="小数 60 2" xfId="7898"/>
    <cellStyle name="小数 60 3" xfId="8309"/>
    <cellStyle name="小数 60 4" xfId="9493"/>
    <cellStyle name="小数 60 5" xfId="9874"/>
    <cellStyle name="小数 60 6" xfId="10595"/>
    <cellStyle name="小数 60 7" xfId="10910"/>
    <cellStyle name="小数 61" xfId="2210"/>
    <cellStyle name="小数 61 2" xfId="7901"/>
    <cellStyle name="小数 61 3" xfId="8312"/>
    <cellStyle name="小数 61 4" xfId="9496"/>
    <cellStyle name="小数 61 5" xfId="9877"/>
    <cellStyle name="小数 61 6" xfId="10597"/>
    <cellStyle name="小数 61 7" xfId="10912"/>
    <cellStyle name="小数 62" xfId="2213"/>
    <cellStyle name="小数 62 2" xfId="7904"/>
    <cellStyle name="小数 62 3" xfId="8315"/>
    <cellStyle name="小数 62 4" xfId="9499"/>
    <cellStyle name="小数 62 5" xfId="9879"/>
    <cellStyle name="小数 62 6" xfId="10599"/>
    <cellStyle name="小数 62 7" xfId="10914"/>
    <cellStyle name="小数 63" xfId="2216"/>
    <cellStyle name="小数 63 2" xfId="7907"/>
    <cellStyle name="小数 63 3" xfId="8318"/>
    <cellStyle name="小数 63 4" xfId="9502"/>
    <cellStyle name="小数 63 5" xfId="9882"/>
    <cellStyle name="小数 63 6" xfId="10601"/>
    <cellStyle name="小数 63 7" xfId="10916"/>
    <cellStyle name="小数 64" xfId="2219"/>
    <cellStyle name="小数 64 2" xfId="7910"/>
    <cellStyle name="小数 64 3" xfId="8321"/>
    <cellStyle name="小数 64 4" xfId="9505"/>
    <cellStyle name="小数 64 5" xfId="9885"/>
    <cellStyle name="小数 64 6" xfId="10603"/>
    <cellStyle name="小数 64 7" xfId="10918"/>
    <cellStyle name="小数 65" xfId="2222"/>
    <cellStyle name="小数 65 2" xfId="7913"/>
    <cellStyle name="小数 65 3" xfId="8323"/>
    <cellStyle name="小数 65 4" xfId="9508"/>
    <cellStyle name="小数 65 5" xfId="9887"/>
    <cellStyle name="小数 65 6" xfId="10605"/>
    <cellStyle name="小数 65 7" xfId="10920"/>
    <cellStyle name="小数 66" xfId="2225"/>
    <cellStyle name="小数 66 2" xfId="7916"/>
    <cellStyle name="小数 66 3" xfId="8326"/>
    <cellStyle name="小数 66 4" xfId="9511"/>
    <cellStyle name="小数 66 5" xfId="9889"/>
    <cellStyle name="小数 66 6" xfId="10607"/>
    <cellStyle name="小数 66 7" xfId="10922"/>
    <cellStyle name="小数 67" xfId="2228"/>
    <cellStyle name="小数 67 2" xfId="7919"/>
    <cellStyle name="小数 67 3" xfId="8329"/>
    <cellStyle name="小数 67 4" xfId="9514"/>
    <cellStyle name="小数 67 5" xfId="9891"/>
    <cellStyle name="小数 67 6" xfId="10609"/>
    <cellStyle name="小数 67 7" xfId="10924"/>
    <cellStyle name="小数 68" xfId="2231"/>
    <cellStyle name="小数 68 2" xfId="7922"/>
    <cellStyle name="小数 68 3" xfId="8332"/>
    <cellStyle name="小数 68 4" xfId="9517"/>
    <cellStyle name="小数 68 5" xfId="9894"/>
    <cellStyle name="小数 68 6" xfId="10611"/>
    <cellStyle name="小数 68 7" xfId="10926"/>
    <cellStyle name="小数 69" xfId="2234"/>
    <cellStyle name="小数 69 2" xfId="7924"/>
    <cellStyle name="小数 69 3" xfId="8335"/>
    <cellStyle name="小数 69 4" xfId="9519"/>
    <cellStyle name="小数 69 5" xfId="9896"/>
    <cellStyle name="小数 69 6" xfId="10613"/>
    <cellStyle name="小数 69 7" xfId="10928"/>
    <cellStyle name="小数 7" xfId="2050"/>
    <cellStyle name="小数 7 2" xfId="7333"/>
    <cellStyle name="小数 7 3" xfId="8165"/>
    <cellStyle name="小数 7 4" xfId="9046"/>
    <cellStyle name="小数 7 5" xfId="9745"/>
    <cellStyle name="小数 7 6" xfId="10344"/>
    <cellStyle name="小数 7 7" xfId="10804"/>
    <cellStyle name="小数 70" xfId="2237"/>
    <cellStyle name="小数 70 2" xfId="7927"/>
    <cellStyle name="小数 70 3" xfId="8338"/>
    <cellStyle name="小数 70 4" xfId="9522"/>
    <cellStyle name="小数 70 5" xfId="9899"/>
    <cellStyle name="小数 70 6" xfId="10615"/>
    <cellStyle name="小数 70 7" xfId="10930"/>
    <cellStyle name="小数 71" xfId="2240"/>
    <cellStyle name="小数 71 2" xfId="7930"/>
    <cellStyle name="小数 71 3" xfId="8340"/>
    <cellStyle name="小数 71 4" xfId="9525"/>
    <cellStyle name="小数 71 5" xfId="9901"/>
    <cellStyle name="小数 71 6" xfId="10617"/>
    <cellStyle name="小数 71 7" xfId="10932"/>
    <cellStyle name="小数 72" xfId="2243"/>
    <cellStyle name="小数 72 2" xfId="7933"/>
    <cellStyle name="小数 72 3" xfId="8343"/>
    <cellStyle name="小数 72 4" xfId="9528"/>
    <cellStyle name="小数 72 5" xfId="9904"/>
    <cellStyle name="小数 72 6" xfId="10619"/>
    <cellStyle name="小数 72 7" xfId="10934"/>
    <cellStyle name="小数 73" xfId="2246"/>
    <cellStyle name="小数 73 2" xfId="7936"/>
    <cellStyle name="小数 73 3" xfId="8346"/>
    <cellStyle name="小数 73 4" xfId="9530"/>
    <cellStyle name="小数 73 5" xfId="9907"/>
    <cellStyle name="小数 73 6" xfId="10621"/>
    <cellStyle name="小数 73 7" xfId="10936"/>
    <cellStyle name="小数 74" xfId="2249"/>
    <cellStyle name="小数 74 2" xfId="7939"/>
    <cellStyle name="小数 74 3" xfId="8349"/>
    <cellStyle name="小数 74 4" xfId="9533"/>
    <cellStyle name="小数 74 5" xfId="9910"/>
    <cellStyle name="小数 74 6" xfId="10623"/>
    <cellStyle name="小数 74 7" xfId="10938"/>
    <cellStyle name="小数 75" xfId="2252"/>
    <cellStyle name="小数 75 2" xfId="7942"/>
    <cellStyle name="小数 75 3" xfId="8352"/>
    <cellStyle name="小数 75 4" xfId="9536"/>
    <cellStyle name="小数 75 5" xfId="9912"/>
    <cellStyle name="小数 75 6" xfId="10625"/>
    <cellStyle name="小数 75 7" xfId="10940"/>
    <cellStyle name="小数 76" xfId="2255"/>
    <cellStyle name="小数 76 2" xfId="7945"/>
    <cellStyle name="小数 76 3" xfId="8355"/>
    <cellStyle name="小数 76 4" xfId="9539"/>
    <cellStyle name="小数 76 5" xfId="9915"/>
    <cellStyle name="小数 76 6" xfId="10627"/>
    <cellStyle name="小数 76 7" xfId="10942"/>
    <cellStyle name="小数 77" xfId="2257"/>
    <cellStyle name="小数 77 2" xfId="7947"/>
    <cellStyle name="小数 77 3" xfId="8357"/>
    <cellStyle name="小数 77 4" xfId="9541"/>
    <cellStyle name="小数 77 5" xfId="9917"/>
    <cellStyle name="小数 77 6" xfId="10629"/>
    <cellStyle name="小数 77 7" xfId="10944"/>
    <cellStyle name="小数 78" xfId="2260"/>
    <cellStyle name="小数 78 2" xfId="7950"/>
    <cellStyle name="小数 78 3" xfId="8360"/>
    <cellStyle name="小数 78 4" xfId="9544"/>
    <cellStyle name="小数 78 5" xfId="9920"/>
    <cellStyle name="小数 78 6" xfId="10631"/>
    <cellStyle name="小数 78 7" xfId="10946"/>
    <cellStyle name="小数 79" xfId="2262"/>
    <cellStyle name="小数 79 2" xfId="7952"/>
    <cellStyle name="小数 79 3" xfId="8362"/>
    <cellStyle name="小数 79 4" xfId="9546"/>
    <cellStyle name="小数 79 5" xfId="9922"/>
    <cellStyle name="小数 79 6" xfId="10633"/>
    <cellStyle name="小数 79 7" xfId="10948"/>
    <cellStyle name="小数 8" xfId="2053"/>
    <cellStyle name="小数 8 2" xfId="7391"/>
    <cellStyle name="小数 8 3" xfId="8167"/>
    <cellStyle name="小数 8 4" xfId="9099"/>
    <cellStyle name="小数 8 5" xfId="9747"/>
    <cellStyle name="小数 8 6" xfId="10378"/>
    <cellStyle name="小数 8 7" xfId="10806"/>
    <cellStyle name="小数 80" xfId="2264"/>
    <cellStyle name="小数 80 2" xfId="7954"/>
    <cellStyle name="小数 80 3" xfId="8364"/>
    <cellStyle name="小数 80 4" xfId="9548"/>
    <cellStyle name="小数 80 5" xfId="9924"/>
    <cellStyle name="小数 80 6" xfId="10635"/>
    <cellStyle name="小数 80 7" xfId="10950"/>
    <cellStyle name="小数 81" xfId="2266"/>
    <cellStyle name="小数 81 2" xfId="7956"/>
    <cellStyle name="小数 81 3" xfId="8366"/>
    <cellStyle name="小数 81 4" xfId="9550"/>
    <cellStyle name="小数 81 5" xfId="9926"/>
    <cellStyle name="小数 81 6" xfId="10637"/>
    <cellStyle name="小数 81 7" xfId="10952"/>
    <cellStyle name="小数 82" xfId="2268"/>
    <cellStyle name="小数 82 2" xfId="7958"/>
    <cellStyle name="小数 82 3" xfId="8368"/>
    <cellStyle name="小数 82 4" xfId="9552"/>
    <cellStyle name="小数 82 5" xfId="9928"/>
    <cellStyle name="小数 82 6" xfId="10639"/>
    <cellStyle name="小数 82 7" xfId="10954"/>
    <cellStyle name="小数 83" xfId="2270"/>
    <cellStyle name="小数 83 2" xfId="7960"/>
    <cellStyle name="小数 83 3" xfId="8370"/>
    <cellStyle name="小数 83 4" xfId="9554"/>
    <cellStyle name="小数 83 5" xfId="9930"/>
    <cellStyle name="小数 83 6" xfId="10641"/>
    <cellStyle name="小数 83 7" xfId="10956"/>
    <cellStyle name="小数 84" xfId="2273"/>
    <cellStyle name="小数 84 2" xfId="7963"/>
    <cellStyle name="小数 84 3" xfId="8373"/>
    <cellStyle name="小数 84 4" xfId="9556"/>
    <cellStyle name="小数 84 5" xfId="9933"/>
    <cellStyle name="小数 84 6" xfId="10643"/>
    <cellStyle name="小数 84 7" xfId="10958"/>
    <cellStyle name="小数 85" xfId="2276"/>
    <cellStyle name="小数 85 2" xfId="7965"/>
    <cellStyle name="小数 85 3" xfId="8376"/>
    <cellStyle name="小数 85 4" xfId="9558"/>
    <cellStyle name="小数 85 5" xfId="9936"/>
    <cellStyle name="小数 85 6" xfId="10645"/>
    <cellStyle name="小数 85 7" xfId="10960"/>
    <cellStyle name="小数 86" xfId="2279"/>
    <cellStyle name="小数 86 2" xfId="7967"/>
    <cellStyle name="小数 86 3" xfId="8379"/>
    <cellStyle name="小数 86 4" xfId="9560"/>
    <cellStyle name="小数 86 5" xfId="9938"/>
    <cellStyle name="小数 86 6" xfId="10647"/>
    <cellStyle name="小数 86 7" xfId="10962"/>
    <cellStyle name="小数 87" xfId="2282"/>
    <cellStyle name="小数 87 2" xfId="7970"/>
    <cellStyle name="小数 87 3" xfId="8382"/>
    <cellStyle name="小数 87 4" xfId="9563"/>
    <cellStyle name="小数 87 5" xfId="9940"/>
    <cellStyle name="小数 87 6" xfId="10649"/>
    <cellStyle name="小数 87 7" xfId="10964"/>
    <cellStyle name="小数 88" xfId="2285"/>
    <cellStyle name="小数 88 2" xfId="7973"/>
    <cellStyle name="小数 88 3" xfId="8385"/>
    <cellStyle name="小数 88 4" xfId="9565"/>
    <cellStyle name="小数 88 5" xfId="9943"/>
    <cellStyle name="小数 88 6" xfId="10651"/>
    <cellStyle name="小数 88 7" xfId="10966"/>
    <cellStyle name="小数 89" xfId="2288"/>
    <cellStyle name="小数 89 2" xfId="7976"/>
    <cellStyle name="小数 89 3" xfId="8388"/>
    <cellStyle name="小数 89 4" xfId="9567"/>
    <cellStyle name="小数 89 5" xfId="9946"/>
    <cellStyle name="小数 89 6" xfId="10653"/>
    <cellStyle name="小数 89 7" xfId="10968"/>
    <cellStyle name="小数 9" xfId="2056"/>
    <cellStyle name="小数 9 2" xfId="7522"/>
    <cellStyle name="小数 9 3" xfId="8170"/>
    <cellStyle name="小数 9 4" xfId="9194"/>
    <cellStyle name="小数 9 5" xfId="9749"/>
    <cellStyle name="小数 9 6" xfId="10419"/>
    <cellStyle name="小数 9 7" xfId="10808"/>
    <cellStyle name="小数 90" xfId="2291"/>
    <cellStyle name="小数 90 2" xfId="7978"/>
    <cellStyle name="小数 90 3" xfId="8391"/>
    <cellStyle name="小数 90 4" xfId="9569"/>
    <cellStyle name="小数 90 5" xfId="9948"/>
    <cellStyle name="小数 90 6" xfId="10655"/>
    <cellStyle name="小数 90 7" xfId="10970"/>
    <cellStyle name="小数 91" xfId="2294"/>
    <cellStyle name="小数 91 2" xfId="7981"/>
    <cellStyle name="小数 91 3" xfId="8394"/>
    <cellStyle name="小数 91 4" xfId="9571"/>
    <cellStyle name="小数 91 5" xfId="9950"/>
    <cellStyle name="小数 91 6" xfId="10657"/>
    <cellStyle name="小数 91 7" xfId="10972"/>
    <cellStyle name="小数 92" xfId="2297"/>
    <cellStyle name="小数 92 2" xfId="7984"/>
    <cellStyle name="小数 92 3" xfId="8397"/>
    <cellStyle name="小数 92 4" xfId="9573"/>
    <cellStyle name="小数 92 5" xfId="9953"/>
    <cellStyle name="小数 92 6" xfId="10659"/>
    <cellStyle name="小数 92 7" xfId="10974"/>
    <cellStyle name="小数 93" xfId="2313"/>
    <cellStyle name="小数 94" xfId="2301"/>
    <cellStyle name="小数 95" xfId="2315"/>
    <cellStyle name="小数 96" xfId="3781"/>
    <cellStyle name="小数 97" xfId="2709"/>
    <cellStyle name="小数 98" xfId="3832"/>
    <cellStyle name="小数 99" xfId="2928"/>
    <cellStyle name="小数_表二（旧） " xfId="2516"/>
    <cellStyle name="样式 1" xfId="1666"/>
    <cellStyle name="注释 2" xfId="1667"/>
    <cellStyle name="注释 2 10" xfId="2460"/>
    <cellStyle name="注释 2 11" xfId="4491"/>
    <cellStyle name="注释 2 12" xfId="3474"/>
    <cellStyle name="注释 2 13" xfId="4768"/>
    <cellStyle name="注释 2 14" xfId="4870"/>
    <cellStyle name="注释 2 15" xfId="4969"/>
    <cellStyle name="注释 2 16" xfId="5069"/>
    <cellStyle name="注释 2 17" xfId="5170"/>
    <cellStyle name="注释 2 18" xfId="5271"/>
    <cellStyle name="注释 2 19" xfId="5371"/>
    <cellStyle name="注释 2 2" xfId="1668"/>
    <cellStyle name="注释 2 2 10" xfId="2740"/>
    <cellStyle name="注释 2 2 11" xfId="4837"/>
    <cellStyle name="注释 2 2 12" xfId="4936"/>
    <cellStyle name="注释 2 2 13" xfId="5036"/>
    <cellStyle name="注释 2 2 14" xfId="5137"/>
    <cellStyle name="注释 2 2 15" xfId="5239"/>
    <cellStyle name="注释 2 2 16" xfId="5338"/>
    <cellStyle name="注释 2 2 17" xfId="5438"/>
    <cellStyle name="注释 2 2 18" xfId="5539"/>
    <cellStyle name="注释 2 2 19" xfId="5640"/>
    <cellStyle name="注释 2 2 2" xfId="2578"/>
    <cellStyle name="注释 2 2 20" xfId="5739"/>
    <cellStyle name="注释 2 2 21" xfId="5837"/>
    <cellStyle name="注释 2 2 22" xfId="5935"/>
    <cellStyle name="注释 2 2 23" xfId="6036"/>
    <cellStyle name="注释 2 2 24" xfId="6136"/>
    <cellStyle name="注释 2 2 25" xfId="6233"/>
    <cellStyle name="注释 2 2 26" xfId="6332"/>
    <cellStyle name="注释 2 2 27" xfId="6431"/>
    <cellStyle name="注释 2 2 28" xfId="6526"/>
    <cellStyle name="注释 2 2 29" xfId="6624"/>
    <cellStyle name="注释 2 2 3" xfId="4082"/>
    <cellStyle name="注释 2 2 30" xfId="6720"/>
    <cellStyle name="注释 2 2 31" xfId="6819"/>
    <cellStyle name="注释 2 2 32" xfId="6913"/>
    <cellStyle name="注释 2 2 33" xfId="7011"/>
    <cellStyle name="注释 2 2 34" xfId="7111"/>
    <cellStyle name="注释 2 2 35" xfId="7209"/>
    <cellStyle name="注释 2 2 36" xfId="7305"/>
    <cellStyle name="注释 2 2 37" xfId="7401"/>
    <cellStyle name="注释 2 2 38" xfId="7494"/>
    <cellStyle name="注释 2 2 39" xfId="7683"/>
    <cellStyle name="注释 2 2 4" xfId="4263"/>
    <cellStyle name="注释 2 2 40" xfId="3794"/>
    <cellStyle name="注释 2 2 41" xfId="8559"/>
    <cellStyle name="注释 2 2 42" xfId="3907"/>
    <cellStyle name="注释 2 2 43" xfId="8619"/>
    <cellStyle name="注释 2 2 44" xfId="6272"/>
    <cellStyle name="注释 2 2 45" xfId="8772"/>
    <cellStyle name="注释 2 2 46" xfId="8863"/>
    <cellStyle name="注释 2 2 47" xfId="8944"/>
    <cellStyle name="注释 2 2 48" xfId="9023"/>
    <cellStyle name="注释 2 2 49" xfId="9108"/>
    <cellStyle name="注释 2 2 5" xfId="3501"/>
    <cellStyle name="注释 2 2 50" xfId="9176"/>
    <cellStyle name="注释 2 2 51" xfId="9314"/>
    <cellStyle name="注释 2 2 52" xfId="4827"/>
    <cellStyle name="注释 2 2 53" xfId="10079"/>
    <cellStyle name="注释 2 2 54" xfId="2698"/>
    <cellStyle name="注释 2 2 55" xfId="10113"/>
    <cellStyle name="注释 2 2 56" xfId="7203"/>
    <cellStyle name="注释 2 2 57" xfId="10205"/>
    <cellStyle name="注释 2 2 58" xfId="10259"/>
    <cellStyle name="注释 2 2 59" xfId="10296"/>
    <cellStyle name="注释 2 2 6" xfId="4224"/>
    <cellStyle name="注释 2 2 60" xfId="10333"/>
    <cellStyle name="注释 2 2 61" xfId="10381"/>
    <cellStyle name="注释 2 2 62" xfId="10410"/>
    <cellStyle name="注释 2 2 63" xfId="10485"/>
    <cellStyle name="注释 2 2 64" xfId="8419"/>
    <cellStyle name="注释 2 2 7" xfId="4340"/>
    <cellStyle name="注释 2 2 8" xfId="4052"/>
    <cellStyle name="注释 2 2 9" xfId="4710"/>
    <cellStyle name="注释 2 20" xfId="5471"/>
    <cellStyle name="注释 2 21" xfId="5572"/>
    <cellStyle name="注释 2 22" xfId="5674"/>
    <cellStyle name="注释 2 23" xfId="5771"/>
    <cellStyle name="注释 2 24" xfId="5870"/>
    <cellStyle name="注释 2 25" xfId="5969"/>
    <cellStyle name="注释 2 26" xfId="6069"/>
    <cellStyle name="注释 2 27" xfId="6168"/>
    <cellStyle name="注释 2 28" xfId="6264"/>
    <cellStyle name="注释 2 29" xfId="6365"/>
    <cellStyle name="注释 2 3" xfId="2926"/>
    <cellStyle name="注释 2 30" xfId="6463"/>
    <cellStyle name="注释 2 31" xfId="6559"/>
    <cellStyle name="注释 2 32" xfId="6656"/>
    <cellStyle name="注释 2 33" xfId="6752"/>
    <cellStyle name="注释 2 34" xfId="6850"/>
    <cellStyle name="注释 2 35" xfId="6945"/>
    <cellStyle name="注释 2 36" xfId="7043"/>
    <cellStyle name="注释 2 37" xfId="7143"/>
    <cellStyle name="注释 2 38" xfId="7243"/>
    <cellStyle name="注释 2 39" xfId="7338"/>
    <cellStyle name="注释 2 4" xfId="2632"/>
    <cellStyle name="注释 2 40" xfId="7675"/>
    <cellStyle name="注释 2 41" xfId="4120"/>
    <cellStyle name="注释 2 42" xfId="2577"/>
    <cellStyle name="注释 2 43" xfId="8549"/>
    <cellStyle name="注释 2 44" xfId="4047"/>
    <cellStyle name="注释 2 45" xfId="8593"/>
    <cellStyle name="注释 2 46" xfId="5938"/>
    <cellStyle name="注释 2 47" xfId="8713"/>
    <cellStyle name="注释 2 48" xfId="8801"/>
    <cellStyle name="注释 2 49" xfId="8889"/>
    <cellStyle name="注释 2 5" xfId="2759"/>
    <cellStyle name="注释 2 50" xfId="8974"/>
    <cellStyle name="注释 2 51" xfId="9051"/>
    <cellStyle name="注释 2 52" xfId="9310"/>
    <cellStyle name="注释 2 53" xfId="4322"/>
    <cellStyle name="注释 2 54" xfId="3060"/>
    <cellStyle name="注释 2 55" xfId="10071"/>
    <cellStyle name="注释 2 56" xfId="2665"/>
    <cellStyle name="注释 2 57" xfId="10098"/>
    <cellStyle name="注释 2 58" xfId="5953"/>
    <cellStyle name="注释 2 59" xfId="10172"/>
    <cellStyle name="注释 2 6" xfId="2745"/>
    <cellStyle name="注释 2 60" xfId="10221"/>
    <cellStyle name="注释 2 61" xfId="10273"/>
    <cellStyle name="注释 2 62" xfId="10309"/>
    <cellStyle name="注释 2 63" xfId="10347"/>
    <cellStyle name="注释 2 64" xfId="10481"/>
    <cellStyle name="注释 2 65" xfId="8409"/>
    <cellStyle name="注释 2 7" xfId="3313"/>
    <cellStyle name="注释 2 8" xfId="3644"/>
    <cellStyle name="注释 2 9" xfId="4271"/>
    <cellStyle name="콤마 [0]_BOILER-CO1" xfId="1669"/>
    <cellStyle name="콤마_BOILER-CO1" xfId="1670"/>
    <cellStyle name="통화 [0]_BOILER-CO1" xfId="1671"/>
    <cellStyle name="통화_BOILER-CO1" xfId="1672"/>
    <cellStyle name="표준_0N-HANDLING " xfId="16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22320;&#26041;&#36130;&#25919;&#39044;&#31639;&#34920;(&#34920;&#20108;&#21152;&#20844;&#2433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showGridLines="0" showZeros="0" tabSelected="1" workbookViewId="0">
      <selection activeCell="A9" sqref="A9"/>
    </sheetView>
  </sheetViews>
  <sheetFormatPr defaultColWidth="9" defaultRowHeight="14.25"/>
  <cols>
    <col min="1" max="1" width="117.375" style="43" customWidth="1"/>
    <col min="2" max="16384" width="9" style="43"/>
  </cols>
  <sheetData>
    <row r="1" spans="1:1" ht="48.75" customHeight="1">
      <c r="A1" s="44" t="s">
        <v>1</v>
      </c>
    </row>
    <row r="2" spans="1:1" s="41" customFormat="1" ht="27.95" customHeight="1">
      <c r="A2" s="45" t="s">
        <v>2</v>
      </c>
    </row>
    <row r="3" spans="1:1" s="41" customFormat="1" ht="27.95" customHeight="1">
      <c r="A3" s="45" t="s">
        <v>3</v>
      </c>
    </row>
    <row r="4" spans="1:1" s="41" customFormat="1" ht="27.95" customHeight="1">
      <c r="A4" s="45" t="s">
        <v>4</v>
      </c>
    </row>
    <row r="5" spans="1:1" s="41" customFormat="1" ht="27.95" customHeight="1">
      <c r="A5" s="45" t="s">
        <v>883</v>
      </c>
    </row>
    <row r="6" spans="1:1" s="41" customFormat="1" ht="27.95" customHeight="1">
      <c r="A6" s="45" t="s">
        <v>884</v>
      </c>
    </row>
    <row r="7" spans="1:1" s="41" customFormat="1" ht="27.95" customHeight="1">
      <c r="A7" s="45" t="s">
        <v>888</v>
      </c>
    </row>
    <row r="8" spans="1:1" s="41" customFormat="1" ht="27.95" customHeight="1">
      <c r="A8" s="45" t="s">
        <v>899</v>
      </c>
    </row>
    <row r="9" spans="1:1" s="41" customFormat="1" ht="27.95" customHeight="1">
      <c r="A9" s="45" t="s">
        <v>900</v>
      </c>
    </row>
    <row r="10" spans="1:1" s="41" customFormat="1" ht="27.95" customHeight="1">
      <c r="A10" s="45" t="s">
        <v>940</v>
      </c>
    </row>
    <row r="11" spans="1:1" s="41" customFormat="1" ht="27.95" customHeight="1">
      <c r="A11" s="45" t="s">
        <v>941</v>
      </c>
    </row>
    <row r="12" spans="1:1" s="41" customFormat="1" ht="27.95" customHeight="1">
      <c r="A12" s="45"/>
    </row>
    <row r="13" spans="1:1" s="41" customFormat="1" ht="27.95" customHeight="1">
      <c r="A13" s="45"/>
    </row>
    <row r="14" spans="1:1" s="41" customFormat="1" ht="27.95" customHeight="1">
      <c r="A14" s="45"/>
    </row>
    <row r="15" spans="1:1" s="42" customFormat="1" ht="27.95" customHeight="1">
      <c r="A15" s="45"/>
    </row>
    <row r="16" spans="1:1" ht="27.95" customHeight="1">
      <c r="A16" s="45"/>
    </row>
  </sheetData>
  <phoneticPr fontId="20" type="noConversion"/>
  <printOptions horizontalCentered="1"/>
  <pageMargins left="0.75" right="0.75" top="0.43888888888888899" bottom="0.65902777777777799" header="0.21875" footer="0.5090277777777779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O15" sqref="O15"/>
    </sheetView>
  </sheetViews>
  <sheetFormatPr defaultRowHeight="14.25"/>
  <sheetData>
    <row r="1" spans="1:15">
      <c r="A1" s="228" t="s">
        <v>942</v>
      </c>
    </row>
    <row r="2" spans="1:15" ht="22.5">
      <c r="A2" s="293" t="s">
        <v>939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>
      <c r="A3" s="244" t="s">
        <v>901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 t="s">
        <v>7</v>
      </c>
    </row>
    <row r="4" spans="1:15">
      <c r="A4" s="294" t="s">
        <v>902</v>
      </c>
      <c r="B4" s="294" t="s">
        <v>903</v>
      </c>
      <c r="C4" s="294" t="s">
        <v>904</v>
      </c>
      <c r="D4" s="294" t="s">
        <v>905</v>
      </c>
      <c r="E4" s="294" t="s">
        <v>906</v>
      </c>
      <c r="F4" s="297" t="s">
        <v>907</v>
      </c>
      <c r="G4" s="297"/>
      <c r="H4" s="297"/>
      <c r="I4" s="297"/>
      <c r="J4" s="297"/>
      <c r="K4" s="297"/>
      <c r="L4" s="297"/>
      <c r="M4" s="297"/>
      <c r="N4" s="297"/>
      <c r="O4" s="297"/>
    </row>
    <row r="5" spans="1:15">
      <c r="A5" s="295"/>
      <c r="B5" s="295"/>
      <c r="C5" s="295"/>
      <c r="D5" s="295"/>
      <c r="E5" s="295"/>
      <c r="F5" s="298" t="s">
        <v>908</v>
      </c>
      <c r="G5" s="300" t="s">
        <v>909</v>
      </c>
      <c r="H5" s="300"/>
      <c r="I5" s="300" t="s">
        <v>910</v>
      </c>
      <c r="J5" s="300" t="s">
        <v>911</v>
      </c>
      <c r="K5" s="300" t="s">
        <v>912</v>
      </c>
      <c r="L5" s="300" t="s">
        <v>913</v>
      </c>
      <c r="M5" s="300" t="s">
        <v>914</v>
      </c>
      <c r="N5" s="300"/>
      <c r="O5" s="300" t="s">
        <v>915</v>
      </c>
    </row>
    <row r="6" spans="1:15" ht="36">
      <c r="A6" s="296"/>
      <c r="B6" s="296"/>
      <c r="C6" s="296"/>
      <c r="D6" s="296"/>
      <c r="E6" s="296">
        <f>SUM(E7:E15)</f>
        <v>0</v>
      </c>
      <c r="F6" s="299"/>
      <c r="G6" s="247" t="s">
        <v>916</v>
      </c>
      <c r="H6" s="248" t="s">
        <v>917</v>
      </c>
      <c r="I6" s="300"/>
      <c r="J6" s="300"/>
      <c r="K6" s="300"/>
      <c r="L6" s="300"/>
      <c r="M6" s="247" t="s">
        <v>916</v>
      </c>
      <c r="N6" s="247" t="s">
        <v>918</v>
      </c>
      <c r="O6" s="300"/>
    </row>
    <row r="7" spans="1:15">
      <c r="A7" s="249" t="s">
        <v>908</v>
      </c>
      <c r="B7" s="250"/>
      <c r="C7" s="251"/>
      <c r="D7" s="251" t="s">
        <v>919</v>
      </c>
      <c r="E7" s="252">
        <f>SUM(E8:E17)</f>
        <v>0</v>
      </c>
      <c r="F7" s="253">
        <v>0</v>
      </c>
      <c r="G7" s="253">
        <v>0</v>
      </c>
      <c r="H7" s="254">
        <v>0</v>
      </c>
      <c r="I7" s="254">
        <v>0</v>
      </c>
      <c r="J7" s="254">
        <v>0</v>
      </c>
      <c r="K7" s="254">
        <v>0</v>
      </c>
      <c r="L7" s="254">
        <v>0</v>
      </c>
      <c r="M7" s="255">
        <v>0</v>
      </c>
      <c r="N7" s="255">
        <v>0</v>
      </c>
      <c r="O7" s="255">
        <v>0</v>
      </c>
    </row>
    <row r="8" spans="1:15" ht="42.75">
      <c r="A8" s="266" t="s">
        <v>930</v>
      </c>
      <c r="B8" s="266" t="s">
        <v>931</v>
      </c>
      <c r="C8" s="266" t="s">
        <v>932</v>
      </c>
      <c r="D8" s="267"/>
      <c r="E8" s="266" t="s">
        <v>933</v>
      </c>
      <c r="F8" s="268">
        <v>2</v>
      </c>
      <c r="G8" s="268">
        <v>2</v>
      </c>
      <c r="H8" s="254"/>
      <c r="I8" s="254"/>
      <c r="J8" s="254"/>
      <c r="K8" s="254"/>
      <c r="L8" s="254"/>
      <c r="M8" s="255"/>
      <c r="N8" s="255"/>
      <c r="O8" s="255"/>
    </row>
    <row r="9" spans="1:15" ht="42.75">
      <c r="A9" s="266" t="s">
        <v>930</v>
      </c>
      <c r="B9" s="266" t="s">
        <v>934</v>
      </c>
      <c r="C9" s="266" t="s">
        <v>935</v>
      </c>
      <c r="D9" s="267"/>
      <c r="E9" s="266" t="s">
        <v>936</v>
      </c>
      <c r="F9" s="268">
        <v>0</v>
      </c>
      <c r="G9" s="268">
        <v>18</v>
      </c>
      <c r="H9" s="254"/>
      <c r="I9" s="254"/>
      <c r="J9" s="254"/>
      <c r="K9" s="254"/>
      <c r="L9" s="254"/>
      <c r="M9" s="255"/>
      <c r="N9" s="255"/>
      <c r="O9" s="255"/>
    </row>
    <row r="10" spans="1:15" ht="71.25">
      <c r="A10" s="266" t="s">
        <v>930</v>
      </c>
      <c r="B10" s="266" t="s">
        <v>937</v>
      </c>
      <c r="C10" s="266" t="s">
        <v>938</v>
      </c>
      <c r="D10" s="267"/>
      <c r="E10" s="266" t="s">
        <v>933</v>
      </c>
      <c r="F10" s="268">
        <v>8</v>
      </c>
      <c r="G10" s="268">
        <v>7</v>
      </c>
      <c r="H10" s="254"/>
      <c r="I10" s="254"/>
      <c r="J10" s="254"/>
      <c r="K10" s="254"/>
      <c r="L10" s="254"/>
      <c r="M10" s="255"/>
      <c r="N10" s="255"/>
      <c r="O10" s="255"/>
    </row>
    <row r="11" spans="1:15">
      <c r="A11" s="251"/>
      <c r="B11" s="250"/>
      <c r="C11" s="251"/>
      <c r="D11" s="251"/>
      <c r="E11" s="252"/>
      <c r="F11" s="256"/>
      <c r="G11" s="257"/>
      <c r="H11" s="254"/>
      <c r="I11" s="254"/>
      <c r="J11" s="254"/>
      <c r="K11" s="254"/>
      <c r="L11" s="254"/>
      <c r="M11" s="255"/>
      <c r="N11" s="255"/>
      <c r="O11" s="255"/>
    </row>
    <row r="12" spans="1:15">
      <c r="A12" s="251"/>
      <c r="B12" s="250"/>
      <c r="C12" s="251"/>
      <c r="D12" s="251"/>
      <c r="E12" s="252"/>
      <c r="F12" s="256"/>
      <c r="G12" s="257"/>
      <c r="H12" s="254"/>
      <c r="I12" s="254"/>
      <c r="J12" s="254"/>
      <c r="K12" s="254"/>
      <c r="L12" s="254"/>
      <c r="M12" s="255"/>
      <c r="N12" s="255"/>
      <c r="O12" s="255"/>
    </row>
    <row r="13" spans="1:15">
      <c r="A13" s="251"/>
      <c r="B13" s="250"/>
      <c r="C13" s="251"/>
      <c r="D13" s="251"/>
      <c r="E13" s="252"/>
      <c r="F13" s="256"/>
      <c r="G13" s="257"/>
      <c r="H13" s="254"/>
      <c r="I13" s="254"/>
      <c r="J13" s="254"/>
      <c r="K13" s="254"/>
      <c r="L13" s="254"/>
      <c r="M13" s="255"/>
      <c r="N13" s="255"/>
      <c r="O13" s="255"/>
    </row>
    <row r="14" spans="1:15">
      <c r="A14" s="251"/>
      <c r="B14" s="250"/>
      <c r="C14" s="251"/>
      <c r="D14" s="251"/>
      <c r="E14" s="252"/>
      <c r="F14" s="256"/>
      <c r="G14" s="257"/>
      <c r="H14" s="254"/>
      <c r="I14" s="254"/>
      <c r="J14" s="254"/>
      <c r="K14" s="254"/>
      <c r="L14" s="254"/>
      <c r="M14" s="255"/>
      <c r="N14" s="255"/>
      <c r="O14" s="255"/>
    </row>
    <row r="15" spans="1:15">
      <c r="A15" s="258"/>
      <c r="B15" s="259"/>
      <c r="C15" s="258"/>
      <c r="D15" s="258" t="s">
        <v>919</v>
      </c>
      <c r="E15" s="252">
        <f>SUM(E17:E21)</f>
        <v>0</v>
      </c>
      <c r="F15" s="256"/>
      <c r="G15" s="257"/>
      <c r="H15" s="260"/>
      <c r="I15" s="260"/>
      <c r="J15" s="260"/>
      <c r="K15" s="260"/>
      <c r="L15" s="260"/>
      <c r="M15" s="260"/>
      <c r="N15" s="260"/>
      <c r="O15" s="260"/>
    </row>
    <row r="16" spans="1:15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</row>
  </sheetData>
  <mergeCells count="15">
    <mergeCell ref="A2:O2"/>
    <mergeCell ref="A4:A6"/>
    <mergeCell ref="B4:B6"/>
    <mergeCell ref="C4:C6"/>
    <mergeCell ref="D4:D6"/>
    <mergeCell ref="E4:E6"/>
    <mergeCell ref="F4:O4"/>
    <mergeCell ref="F5:F6"/>
    <mergeCell ref="G5:H5"/>
    <mergeCell ref="I5:I6"/>
    <mergeCell ref="J5:J6"/>
    <mergeCell ref="K5:K6"/>
    <mergeCell ref="L5:L6"/>
    <mergeCell ref="M5:N5"/>
    <mergeCell ref="O5:O6"/>
  </mergeCells>
  <phoneticPr fontId="1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workbookViewId="0">
      <selection activeCell="L25" sqref="L25"/>
    </sheetView>
  </sheetViews>
  <sheetFormatPr defaultRowHeight="14.25"/>
  <sheetData>
    <row r="1" spans="1:19">
      <c r="A1" s="228" t="s">
        <v>943</v>
      </c>
    </row>
    <row r="2" spans="1:19" ht="22.5">
      <c r="A2" s="293" t="s">
        <v>944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19">
      <c r="A3" s="244" t="s">
        <v>901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 t="s">
        <v>7</v>
      </c>
    </row>
    <row r="4" spans="1:19">
      <c r="A4" s="301" t="s">
        <v>902</v>
      </c>
      <c r="B4" s="302" t="s">
        <v>920</v>
      </c>
      <c r="C4" s="302" t="s">
        <v>921</v>
      </c>
      <c r="D4" s="305" t="s">
        <v>922</v>
      </c>
      <c r="E4" s="305"/>
      <c r="F4" s="305"/>
      <c r="G4" s="306" t="s">
        <v>923</v>
      </c>
      <c r="H4" s="302" t="s">
        <v>924</v>
      </c>
      <c r="I4" s="302" t="s">
        <v>925</v>
      </c>
      <c r="J4" s="301" t="s">
        <v>907</v>
      </c>
      <c r="K4" s="301"/>
      <c r="L4" s="301"/>
      <c r="M4" s="301"/>
      <c r="N4" s="301"/>
      <c r="O4" s="301"/>
      <c r="P4" s="301"/>
      <c r="Q4" s="301"/>
      <c r="R4" s="301"/>
      <c r="S4" s="301"/>
    </row>
    <row r="5" spans="1:19">
      <c r="A5" s="301"/>
      <c r="B5" s="303"/>
      <c r="C5" s="303"/>
      <c r="D5" s="309" t="s">
        <v>926</v>
      </c>
      <c r="E5" s="309" t="s">
        <v>927</v>
      </c>
      <c r="F5" s="309" t="s">
        <v>928</v>
      </c>
      <c r="G5" s="307"/>
      <c r="H5" s="303"/>
      <c r="I5" s="303" t="s">
        <v>925</v>
      </c>
      <c r="J5" s="301" t="s">
        <v>908</v>
      </c>
      <c r="K5" s="311" t="s">
        <v>909</v>
      </c>
      <c r="L5" s="311"/>
      <c r="M5" s="311" t="s">
        <v>910</v>
      </c>
      <c r="N5" s="311" t="s">
        <v>911</v>
      </c>
      <c r="O5" s="311" t="s">
        <v>912</v>
      </c>
      <c r="P5" s="311" t="s">
        <v>913</v>
      </c>
      <c r="Q5" s="311" t="s">
        <v>914</v>
      </c>
      <c r="R5" s="311"/>
      <c r="S5" s="311" t="s">
        <v>915</v>
      </c>
    </row>
    <row r="6" spans="1:19" ht="36">
      <c r="A6" s="301"/>
      <c r="B6" s="304"/>
      <c r="C6" s="304"/>
      <c r="D6" s="310"/>
      <c r="E6" s="310"/>
      <c r="F6" s="310"/>
      <c r="G6" s="308"/>
      <c r="H6" s="304"/>
      <c r="I6" s="304"/>
      <c r="J6" s="301"/>
      <c r="K6" s="262" t="s">
        <v>916</v>
      </c>
      <c r="L6" s="263" t="s">
        <v>917</v>
      </c>
      <c r="M6" s="311"/>
      <c r="N6" s="311"/>
      <c r="O6" s="311"/>
      <c r="P6" s="311"/>
      <c r="Q6" s="262" t="s">
        <v>916</v>
      </c>
      <c r="R6" s="262" t="s">
        <v>918</v>
      </c>
      <c r="S6" s="311"/>
    </row>
    <row r="7" spans="1:19">
      <c r="A7" s="264" t="s">
        <v>908</v>
      </c>
      <c r="B7" s="259"/>
      <c r="C7" s="258"/>
      <c r="D7" s="258"/>
      <c r="E7" s="258"/>
      <c r="F7" s="258"/>
      <c r="G7" s="258" t="s">
        <v>919</v>
      </c>
      <c r="H7" s="258"/>
      <c r="I7" s="258"/>
      <c r="J7" s="257">
        <f>SUM(K7:P7)</f>
        <v>0</v>
      </c>
      <c r="K7" s="257"/>
      <c r="L7" s="260"/>
      <c r="M7" s="260"/>
      <c r="N7" s="260"/>
      <c r="O7" s="260"/>
      <c r="P7" s="260"/>
      <c r="Q7" s="260"/>
      <c r="R7" s="260"/>
      <c r="S7" s="260"/>
    </row>
    <row r="8" spans="1:19">
      <c r="A8" s="258"/>
      <c r="B8" s="259"/>
      <c r="C8" s="258"/>
      <c r="D8" s="258"/>
      <c r="E8" s="258"/>
      <c r="F8" s="258"/>
      <c r="G8" s="258" t="s">
        <v>919</v>
      </c>
      <c r="H8" s="258"/>
      <c r="I8" s="258"/>
      <c r="J8" s="257">
        <f>SUM(K8:P8)</f>
        <v>0</v>
      </c>
      <c r="K8" s="257"/>
      <c r="L8" s="260"/>
      <c r="M8" s="260"/>
      <c r="N8" s="260"/>
      <c r="O8" s="260"/>
      <c r="P8" s="260"/>
      <c r="Q8" s="260"/>
      <c r="R8" s="260"/>
      <c r="S8" s="260"/>
    </row>
    <row r="9" spans="1:19">
      <c r="A9" s="258"/>
      <c r="B9" s="259"/>
      <c r="C9" s="258"/>
      <c r="D9" s="258"/>
      <c r="E9" s="258"/>
      <c r="F9" s="258"/>
      <c r="G9" s="258" t="s">
        <v>919</v>
      </c>
      <c r="H9" s="258"/>
      <c r="I9" s="258"/>
      <c r="J9" s="257">
        <f>SUM(K9:P9)</f>
        <v>0</v>
      </c>
      <c r="K9" s="257"/>
      <c r="L9" s="260"/>
      <c r="M9" s="260"/>
      <c r="N9" s="260"/>
      <c r="O9" s="260"/>
      <c r="P9" s="260"/>
      <c r="Q9" s="260"/>
      <c r="R9" s="260"/>
      <c r="S9" s="260"/>
    </row>
    <row r="10" spans="1:19">
      <c r="A10" s="261" t="s">
        <v>929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5"/>
      <c r="S10" s="265"/>
    </row>
  </sheetData>
  <mergeCells count="20">
    <mergeCell ref="J5:J6"/>
    <mergeCell ref="K5:L5"/>
    <mergeCell ref="M5:M6"/>
    <mergeCell ref="N5:N6"/>
    <mergeCell ref="A2:S2"/>
    <mergeCell ref="A4:A6"/>
    <mergeCell ref="B4:B6"/>
    <mergeCell ref="C4:C6"/>
    <mergeCell ref="D4:F4"/>
    <mergeCell ref="G4:G6"/>
    <mergeCell ref="H4:H6"/>
    <mergeCell ref="I4:I6"/>
    <mergeCell ref="J4:S4"/>
    <mergeCell ref="D5:D6"/>
    <mergeCell ref="O5:O6"/>
    <mergeCell ref="P5:P6"/>
    <mergeCell ref="Q5:R5"/>
    <mergeCell ref="S5:S6"/>
    <mergeCell ref="E5:E6"/>
    <mergeCell ref="F5:F6"/>
  </mergeCells>
  <phoneticPr fontId="1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38"/>
  <sheetViews>
    <sheetView showGridLines="0" showZeros="0" zoomScale="93" zoomScaleNormal="93" workbookViewId="0">
      <pane ySplit="4" topLeftCell="A5" activePane="bottomLeft" state="frozen"/>
      <selection pane="bottomLeft" activeCell="B25" sqref="B25"/>
    </sheetView>
  </sheetViews>
  <sheetFormatPr defaultColWidth="9" defaultRowHeight="14.25"/>
  <cols>
    <col min="1" max="1" width="34.75" style="6" customWidth="1"/>
    <col min="2" max="2" width="32.75" style="6" customWidth="1"/>
    <col min="3" max="16384" width="9" style="6"/>
  </cols>
  <sheetData>
    <row r="1" spans="1:2" ht="18" customHeight="1">
      <c r="A1" s="3" t="s">
        <v>5</v>
      </c>
    </row>
    <row r="2" spans="1:2" s="3" customFormat="1" ht="20.25">
      <c r="A2" s="274" t="s">
        <v>6</v>
      </c>
      <c r="B2" s="274"/>
    </row>
    <row r="3" spans="1:2" ht="20.25" customHeight="1">
      <c r="A3" s="3"/>
      <c r="B3" s="40" t="s">
        <v>7</v>
      </c>
    </row>
    <row r="4" spans="1:2" ht="31.5" customHeight="1">
      <c r="A4" s="7" t="s">
        <v>8</v>
      </c>
      <c r="B4" s="7" t="s">
        <v>9</v>
      </c>
    </row>
    <row r="5" spans="1:2" ht="20.100000000000001" customHeight="1">
      <c r="A5" s="1" t="s">
        <v>10</v>
      </c>
      <c r="B5" s="1">
        <f>SUM(B6:B21)</f>
        <v>36729</v>
      </c>
    </row>
    <row r="6" spans="1:2" ht="20.100000000000001" customHeight="1">
      <c r="A6" s="1" t="s">
        <v>11</v>
      </c>
      <c r="B6" s="46">
        <v>17237</v>
      </c>
    </row>
    <row r="7" spans="1:2" ht="20.100000000000001" customHeight="1">
      <c r="A7" s="1" t="s">
        <v>12</v>
      </c>
      <c r="B7" s="46">
        <v>2810</v>
      </c>
    </row>
    <row r="8" spans="1:2" ht="20.100000000000001" customHeight="1">
      <c r="A8" s="1" t="s">
        <v>13</v>
      </c>
      <c r="B8" s="46">
        <v>0</v>
      </c>
    </row>
    <row r="9" spans="1:2" ht="20.100000000000001" customHeight="1">
      <c r="A9" s="1" t="s">
        <v>14</v>
      </c>
      <c r="B9" s="46">
        <v>550</v>
      </c>
    </row>
    <row r="10" spans="1:2" ht="20.100000000000001" customHeight="1">
      <c r="A10" s="1" t="s">
        <v>15</v>
      </c>
      <c r="B10" s="46">
        <v>9203</v>
      </c>
    </row>
    <row r="11" spans="1:2" ht="20.100000000000001" customHeight="1">
      <c r="A11" s="1" t="s">
        <v>16</v>
      </c>
      <c r="B11" s="46">
        <v>1590</v>
      </c>
    </row>
    <row r="12" spans="1:2" ht="20.100000000000001" customHeight="1">
      <c r="A12" s="1" t="s">
        <v>17</v>
      </c>
      <c r="B12" s="46">
        <v>996</v>
      </c>
    </row>
    <row r="13" spans="1:2" ht="20.100000000000001" customHeight="1">
      <c r="A13" s="1" t="s">
        <v>18</v>
      </c>
      <c r="B13" s="46">
        <v>420</v>
      </c>
    </row>
    <row r="14" spans="1:2" ht="20.100000000000001" customHeight="1">
      <c r="A14" s="1" t="s">
        <v>19</v>
      </c>
      <c r="B14" s="46">
        <v>941</v>
      </c>
    </row>
    <row r="15" spans="1:2" ht="20.100000000000001" customHeight="1">
      <c r="A15" s="1" t="s">
        <v>20</v>
      </c>
      <c r="B15" s="46">
        <v>74</v>
      </c>
    </row>
    <row r="16" spans="1:2" ht="20.100000000000001" customHeight="1">
      <c r="A16" s="1" t="s">
        <v>21</v>
      </c>
      <c r="B16" s="46">
        <v>2241</v>
      </c>
    </row>
    <row r="17" spans="1:2" ht="20.100000000000001" customHeight="1">
      <c r="A17" s="1" t="s">
        <v>22</v>
      </c>
      <c r="B17" s="46">
        <v>420</v>
      </c>
    </row>
    <row r="18" spans="1:2" ht="20.100000000000001" customHeight="1">
      <c r="A18" s="1" t="s">
        <v>23</v>
      </c>
      <c r="B18" s="46">
        <v>160</v>
      </c>
    </row>
    <row r="19" spans="1:2" ht="20.100000000000001" customHeight="1">
      <c r="A19" s="1" t="s">
        <v>24</v>
      </c>
      <c r="B19" s="46">
        <v>0</v>
      </c>
    </row>
    <row r="20" spans="1:2" ht="20.100000000000001" customHeight="1">
      <c r="A20" s="1" t="s">
        <v>25</v>
      </c>
      <c r="B20" s="46">
        <v>87</v>
      </c>
    </row>
    <row r="21" spans="1:2" ht="20.100000000000001" customHeight="1">
      <c r="A21" s="1" t="s">
        <v>26</v>
      </c>
      <c r="B21" s="1"/>
    </row>
    <row r="22" spans="1:2" ht="21" customHeight="1">
      <c r="A22" s="1" t="s">
        <v>27</v>
      </c>
      <c r="B22" s="46">
        <f>SUM(B23:B30)</f>
        <v>15078</v>
      </c>
    </row>
    <row r="23" spans="1:2" ht="20.100000000000001" customHeight="1">
      <c r="A23" s="1" t="s">
        <v>28</v>
      </c>
      <c r="B23" s="1">
        <v>1654</v>
      </c>
    </row>
    <row r="24" spans="1:2" ht="20.100000000000001" customHeight="1">
      <c r="A24" s="1" t="s">
        <v>29</v>
      </c>
      <c r="B24" s="1">
        <v>6886</v>
      </c>
    </row>
    <row r="25" spans="1:2" ht="20.100000000000001" customHeight="1">
      <c r="A25" s="1" t="s">
        <v>30</v>
      </c>
      <c r="B25" s="1">
        <v>1357</v>
      </c>
    </row>
    <row r="26" spans="1:2" ht="20.100000000000001" customHeight="1">
      <c r="A26" s="1" t="s">
        <v>31</v>
      </c>
      <c r="B26" s="1"/>
    </row>
    <row r="27" spans="1:2" ht="20.100000000000001" customHeight="1">
      <c r="A27" s="1" t="s">
        <v>32</v>
      </c>
      <c r="B27" s="46">
        <v>4573</v>
      </c>
    </row>
    <row r="28" spans="1:2" ht="20.100000000000001" customHeight="1">
      <c r="A28" s="1" t="s">
        <v>33</v>
      </c>
      <c r="B28" s="46"/>
    </row>
    <row r="29" spans="1:2" s="39" customFormat="1" ht="20.100000000000001" customHeight="1">
      <c r="A29" s="1" t="s">
        <v>34</v>
      </c>
      <c r="B29" s="46"/>
    </row>
    <row r="30" spans="1:2" s="39" customFormat="1" ht="20.100000000000001" customHeight="1">
      <c r="A30" s="1" t="s">
        <v>35</v>
      </c>
      <c r="B30" s="46">
        <v>608</v>
      </c>
    </row>
    <row r="31" spans="1:2" s="39" customFormat="1" ht="20.100000000000001" customHeight="1">
      <c r="A31" s="1" t="s">
        <v>0</v>
      </c>
      <c r="B31" s="47"/>
    </row>
    <row r="32" spans="1:2" ht="20.100000000000001" customHeight="1">
      <c r="A32" s="1" t="s">
        <v>0</v>
      </c>
      <c r="B32" s="1"/>
    </row>
    <row r="33" spans="1:2" ht="20.100000000000001" customHeight="1">
      <c r="A33" s="2" t="s">
        <v>36</v>
      </c>
      <c r="B33" s="46">
        <f>B5+B22</f>
        <v>51807</v>
      </c>
    </row>
    <row r="34" spans="1:2" ht="18.75" customHeight="1">
      <c r="A34" s="275" t="s">
        <v>0</v>
      </c>
      <c r="B34" s="275"/>
    </row>
    <row r="35" spans="1:2" ht="20.100000000000001" customHeight="1"/>
    <row r="36" spans="1:2" ht="20.100000000000001" customHeight="1"/>
    <row r="37" spans="1:2" ht="20.100000000000001" customHeight="1"/>
    <row r="38" spans="1:2" ht="20.100000000000001" customHeight="1"/>
  </sheetData>
  <mergeCells count="2">
    <mergeCell ref="A2:B2"/>
    <mergeCell ref="A34:B34"/>
  </mergeCells>
  <phoneticPr fontId="20" type="noConversion"/>
  <printOptions horizontalCentered="1"/>
  <pageMargins left="0.47152777777777799" right="0.47152777777777799" top="0.196527777777778" bottom="7.7777777777777807E-2" header="0" footer="0"/>
  <pageSetup paperSize="9" scale="8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24"/>
  <sheetViews>
    <sheetView showZeros="0" topLeftCell="A391" workbookViewId="0">
      <selection activeCell="H422" sqref="H422"/>
    </sheetView>
  </sheetViews>
  <sheetFormatPr defaultRowHeight="14.25"/>
  <cols>
    <col min="1" max="1" width="44" customWidth="1"/>
    <col min="2" max="2" width="13.25" customWidth="1"/>
    <col min="3" max="3" width="13.5" customWidth="1"/>
    <col min="4" max="4" width="13.875" customWidth="1"/>
    <col min="5" max="5" width="15" customWidth="1"/>
    <col min="6" max="7" width="9" customWidth="1"/>
  </cols>
  <sheetData>
    <row r="1" spans="1:5">
      <c r="A1" s="9" t="s">
        <v>501</v>
      </c>
      <c r="B1" s="9"/>
      <c r="C1" s="5"/>
      <c r="D1" s="5"/>
      <c r="E1" s="30" t="s">
        <v>0</v>
      </c>
    </row>
    <row r="2" spans="1:5" ht="20.25">
      <c r="A2" s="276" t="s">
        <v>502</v>
      </c>
      <c r="B2" s="276"/>
      <c r="C2" s="276"/>
      <c r="D2" s="276"/>
      <c r="E2" s="276"/>
    </row>
    <row r="3" spans="1:5">
      <c r="A3" s="5"/>
      <c r="B3" s="5"/>
      <c r="C3" s="5"/>
      <c r="D3" s="5"/>
      <c r="E3" s="30" t="s">
        <v>7</v>
      </c>
    </row>
    <row r="4" spans="1:5" ht="28.5">
      <c r="A4" s="10" t="s">
        <v>37</v>
      </c>
      <c r="B4" s="124" t="s">
        <v>503</v>
      </c>
      <c r="C4" s="10" t="s">
        <v>504</v>
      </c>
      <c r="D4" s="11" t="s">
        <v>505</v>
      </c>
      <c r="E4" s="11" t="s">
        <v>506</v>
      </c>
    </row>
    <row r="5" spans="1:5">
      <c r="A5" s="8" t="s">
        <v>38</v>
      </c>
      <c r="B5" s="31">
        <f>SUM(B6,B10,B16,B23,B27,B33,B39,B41,B45,B47,B53,B57,B59,B61,B66,B68,B70,B72,B74,B79,B81,B83,B87,B90,B95,B97,B99,B102)</f>
        <v>6653</v>
      </c>
      <c r="C5" s="31">
        <f>SUM(C6,C10,C16,C23,C27,C33,C39,C41,C45,C47,C53,C57,C59,C61,C66,C68,C70,C72,C74,C79,C81,C83,C87,C90,C95,C97,C99,C102)</f>
        <v>7946</v>
      </c>
      <c r="D5" s="31">
        <f>SUM(D6,D10,D16,D23,D27,D33,D39,D41,D45,D47,D53,D57,D59,D61,D66,D68,D70,D72,D74,D79,D81,D83,D87,D90,D95,D97,D99,D102)</f>
        <v>0</v>
      </c>
      <c r="E5" s="31">
        <f>SUM(B5:D5)</f>
        <v>14599</v>
      </c>
    </row>
    <row r="6" spans="1:5">
      <c r="A6" s="32" t="s">
        <v>39</v>
      </c>
      <c r="B6" s="8">
        <f>SUM(B7:B9)</f>
        <v>305</v>
      </c>
      <c r="C6" s="8">
        <f>SUM(C7:C9)</f>
        <v>0</v>
      </c>
      <c r="D6" s="8"/>
      <c r="E6" s="31">
        <f t="shared" ref="E6:E36" si="0">SUM(B6:D6)</f>
        <v>305</v>
      </c>
    </row>
    <row r="7" spans="1:5">
      <c r="A7" s="32" t="s">
        <v>40</v>
      </c>
      <c r="B7" s="48">
        <v>196</v>
      </c>
      <c r="C7" s="48"/>
      <c r="D7" s="8"/>
      <c r="E7" s="31">
        <f t="shared" si="0"/>
        <v>196</v>
      </c>
    </row>
    <row r="8" spans="1:5">
      <c r="A8" s="33" t="s">
        <v>43</v>
      </c>
      <c r="B8" s="48">
        <v>40</v>
      </c>
      <c r="C8" s="48"/>
      <c r="D8" s="8"/>
      <c r="E8" s="31">
        <f t="shared" si="0"/>
        <v>40</v>
      </c>
    </row>
    <row r="9" spans="1:5">
      <c r="A9" s="8" t="s">
        <v>44</v>
      </c>
      <c r="B9" s="48">
        <v>69</v>
      </c>
      <c r="C9" s="48"/>
      <c r="D9" s="8"/>
      <c r="E9" s="31">
        <f t="shared" si="0"/>
        <v>69</v>
      </c>
    </row>
    <row r="10" spans="1:5">
      <c r="A10" s="32" t="s">
        <v>46</v>
      </c>
      <c r="B10" s="8">
        <f>SUM(B11:B15)</f>
        <v>245</v>
      </c>
      <c r="C10" s="8">
        <f>SUM(C11:C15)</f>
        <v>0</v>
      </c>
      <c r="D10" s="8"/>
      <c r="E10" s="31">
        <f t="shared" si="0"/>
        <v>245</v>
      </c>
    </row>
    <row r="11" spans="1:5">
      <c r="A11" s="32" t="s">
        <v>40</v>
      </c>
      <c r="B11" s="49">
        <v>162</v>
      </c>
      <c r="C11" s="49"/>
      <c r="D11" s="8"/>
      <c r="E11" s="31">
        <f t="shared" si="0"/>
        <v>162</v>
      </c>
    </row>
    <row r="12" spans="1:5">
      <c r="A12" s="33" t="s">
        <v>47</v>
      </c>
      <c r="B12" s="49">
        <v>35</v>
      </c>
      <c r="C12" s="49"/>
      <c r="D12" s="8"/>
      <c r="E12" s="31">
        <f t="shared" si="0"/>
        <v>35</v>
      </c>
    </row>
    <row r="13" spans="1:5">
      <c r="A13" s="33" t="s">
        <v>48</v>
      </c>
      <c r="B13" s="49">
        <v>23</v>
      </c>
      <c r="C13" s="49"/>
      <c r="D13" s="8"/>
      <c r="E13" s="31">
        <f t="shared" si="0"/>
        <v>23</v>
      </c>
    </row>
    <row r="14" spans="1:5">
      <c r="A14" s="33" t="s">
        <v>49</v>
      </c>
      <c r="B14" s="49">
        <v>10</v>
      </c>
      <c r="C14" s="49"/>
      <c r="D14" s="8"/>
      <c r="E14" s="31">
        <f t="shared" si="0"/>
        <v>10</v>
      </c>
    </row>
    <row r="15" spans="1:5">
      <c r="A15" s="33" t="s">
        <v>50</v>
      </c>
      <c r="B15" s="49">
        <v>15</v>
      </c>
      <c r="C15" s="49"/>
      <c r="D15" s="8"/>
      <c r="E15" s="31">
        <f t="shared" si="0"/>
        <v>15</v>
      </c>
    </row>
    <row r="16" spans="1:5">
      <c r="A16" s="32" t="s">
        <v>51</v>
      </c>
      <c r="B16" s="8">
        <f>SUM(B17:B22)</f>
        <v>1647</v>
      </c>
      <c r="C16" s="8">
        <f>SUM(C17:C22)</f>
        <v>7946</v>
      </c>
      <c r="D16" s="8"/>
      <c r="E16" s="31">
        <f t="shared" si="0"/>
        <v>9593</v>
      </c>
    </row>
    <row r="17" spans="1:5">
      <c r="A17" s="32" t="s">
        <v>40</v>
      </c>
      <c r="B17" s="50">
        <v>1159</v>
      </c>
      <c r="C17" s="50">
        <v>7946</v>
      </c>
      <c r="D17" s="8"/>
      <c r="E17" s="31">
        <f t="shared" si="0"/>
        <v>9105</v>
      </c>
    </row>
    <row r="18" spans="1:5">
      <c r="A18" s="32" t="s">
        <v>41</v>
      </c>
      <c r="B18" s="50">
        <v>2</v>
      </c>
      <c r="C18" s="50"/>
      <c r="D18" s="8"/>
      <c r="E18" s="31">
        <f t="shared" si="0"/>
        <v>2</v>
      </c>
    </row>
    <row r="19" spans="1:5">
      <c r="A19" s="32" t="s">
        <v>104</v>
      </c>
      <c r="B19" s="50">
        <v>46</v>
      </c>
      <c r="C19" s="50"/>
      <c r="D19" s="8"/>
      <c r="E19" s="31">
        <f t="shared" si="0"/>
        <v>46</v>
      </c>
    </row>
    <row r="20" spans="1:5">
      <c r="A20" s="32" t="s">
        <v>52</v>
      </c>
      <c r="B20" s="50">
        <v>113</v>
      </c>
      <c r="C20" s="50"/>
      <c r="D20" s="8"/>
      <c r="E20" s="31">
        <f t="shared" si="0"/>
        <v>113</v>
      </c>
    </row>
    <row r="21" spans="1:5">
      <c r="A21" s="33" t="s">
        <v>45</v>
      </c>
      <c r="B21" s="50">
        <v>220</v>
      </c>
      <c r="C21" s="50"/>
      <c r="D21" s="8"/>
      <c r="E21" s="31">
        <f t="shared" si="0"/>
        <v>220</v>
      </c>
    </row>
    <row r="22" spans="1:5">
      <c r="A22" s="33" t="s">
        <v>53</v>
      </c>
      <c r="B22" s="50">
        <v>107</v>
      </c>
      <c r="C22" s="50"/>
      <c r="D22" s="8"/>
      <c r="E22" s="31">
        <f t="shared" si="0"/>
        <v>107</v>
      </c>
    </row>
    <row r="23" spans="1:5">
      <c r="A23" s="32" t="s">
        <v>54</v>
      </c>
      <c r="B23" s="8">
        <f>SUM(B24:B26)</f>
        <v>138</v>
      </c>
      <c r="C23" s="8">
        <f>SUM(C24:C26)</f>
        <v>0</v>
      </c>
      <c r="D23" s="8"/>
      <c r="E23" s="31">
        <f t="shared" si="0"/>
        <v>138</v>
      </c>
    </row>
    <row r="24" spans="1:5">
      <c r="A24" s="32" t="s">
        <v>40</v>
      </c>
      <c r="B24" s="51">
        <v>68</v>
      </c>
      <c r="C24" s="51"/>
      <c r="D24" s="8"/>
      <c r="E24" s="31">
        <f t="shared" si="0"/>
        <v>68</v>
      </c>
    </row>
    <row r="25" spans="1:5">
      <c r="A25" s="32" t="s">
        <v>55</v>
      </c>
      <c r="B25" s="51">
        <v>43</v>
      </c>
      <c r="C25" s="51"/>
      <c r="D25" s="8"/>
      <c r="E25" s="31">
        <f t="shared" si="0"/>
        <v>43</v>
      </c>
    </row>
    <row r="26" spans="1:5">
      <c r="A26" s="33" t="s">
        <v>56</v>
      </c>
      <c r="B26" s="51">
        <v>27</v>
      </c>
      <c r="C26" s="51"/>
      <c r="D26" s="8"/>
      <c r="E26" s="31">
        <f t="shared" si="0"/>
        <v>27</v>
      </c>
    </row>
    <row r="27" spans="1:5">
      <c r="A27" s="33" t="s">
        <v>57</v>
      </c>
      <c r="B27" s="8">
        <f>SUM(B28:B32)</f>
        <v>126</v>
      </c>
      <c r="C27" s="8">
        <f>SUM(C28:C32)</f>
        <v>0</v>
      </c>
      <c r="D27" s="8"/>
      <c r="E27" s="31">
        <f t="shared" si="0"/>
        <v>126</v>
      </c>
    </row>
    <row r="28" spans="1:5">
      <c r="A28" s="33" t="s">
        <v>40</v>
      </c>
      <c r="B28" s="52">
        <v>66</v>
      </c>
      <c r="C28" s="52"/>
      <c r="D28" s="8"/>
      <c r="E28" s="31">
        <f t="shared" si="0"/>
        <v>66</v>
      </c>
    </row>
    <row r="29" spans="1:5">
      <c r="A29" s="33" t="s">
        <v>58</v>
      </c>
      <c r="B29" s="52">
        <v>10</v>
      </c>
      <c r="C29" s="52"/>
      <c r="D29" s="8"/>
      <c r="E29" s="31">
        <f t="shared" si="0"/>
        <v>10</v>
      </c>
    </row>
    <row r="30" spans="1:5">
      <c r="A30" s="33" t="s">
        <v>59</v>
      </c>
      <c r="B30" s="52">
        <v>11</v>
      </c>
      <c r="C30" s="52"/>
      <c r="D30" s="8"/>
      <c r="E30" s="31">
        <f t="shared" si="0"/>
        <v>11</v>
      </c>
    </row>
    <row r="31" spans="1:5">
      <c r="A31" s="32" t="s">
        <v>45</v>
      </c>
      <c r="B31" s="52">
        <v>36</v>
      </c>
      <c r="C31" s="52"/>
      <c r="D31" s="8"/>
      <c r="E31" s="31">
        <f t="shared" si="0"/>
        <v>36</v>
      </c>
    </row>
    <row r="32" spans="1:5">
      <c r="A32" s="32" t="s">
        <v>60</v>
      </c>
      <c r="B32" s="52">
        <v>3</v>
      </c>
      <c r="C32" s="52"/>
      <c r="D32" s="8"/>
      <c r="E32" s="31">
        <f t="shared" si="0"/>
        <v>3</v>
      </c>
    </row>
    <row r="33" spans="1:5">
      <c r="A33" s="32" t="s">
        <v>61</v>
      </c>
      <c r="B33" s="8">
        <f>SUM(B34:B38)</f>
        <v>561</v>
      </c>
      <c r="C33" s="8">
        <f>SUM(C34:C38)</f>
        <v>0</v>
      </c>
      <c r="D33" s="8"/>
      <c r="E33" s="31">
        <f t="shared" si="0"/>
        <v>561</v>
      </c>
    </row>
    <row r="34" spans="1:5">
      <c r="A34" s="33" t="s">
        <v>40</v>
      </c>
      <c r="B34" s="53">
        <v>140</v>
      </c>
      <c r="C34" s="53"/>
      <c r="D34" s="8"/>
      <c r="E34" s="31">
        <f t="shared" si="0"/>
        <v>140</v>
      </c>
    </row>
    <row r="35" spans="1:5">
      <c r="A35" s="8" t="s">
        <v>41</v>
      </c>
      <c r="B35" s="53">
        <v>16</v>
      </c>
      <c r="C35" s="53"/>
      <c r="D35" s="8"/>
      <c r="E35" s="31">
        <f t="shared" si="0"/>
        <v>16</v>
      </c>
    </row>
    <row r="36" spans="1:5">
      <c r="A36" s="32" t="s">
        <v>62</v>
      </c>
      <c r="B36" s="53">
        <v>159</v>
      </c>
      <c r="C36" s="53"/>
      <c r="D36" s="8"/>
      <c r="E36" s="31">
        <f t="shared" si="0"/>
        <v>159</v>
      </c>
    </row>
    <row r="37" spans="1:5">
      <c r="A37" s="33" t="s">
        <v>45</v>
      </c>
      <c r="B37" s="53">
        <v>241</v>
      </c>
      <c r="C37" s="53"/>
      <c r="D37" s="8"/>
      <c r="E37" s="31">
        <f t="shared" ref="E37:E58" si="1">SUM(B37:D37)</f>
        <v>241</v>
      </c>
    </row>
    <row r="38" spans="1:5">
      <c r="A38" s="33" t="s">
        <v>63</v>
      </c>
      <c r="B38" s="53">
        <v>5</v>
      </c>
      <c r="C38" s="53"/>
      <c r="D38" s="8"/>
      <c r="E38" s="31">
        <f t="shared" si="1"/>
        <v>5</v>
      </c>
    </row>
    <row r="39" spans="1:5">
      <c r="A39" s="32" t="s">
        <v>64</v>
      </c>
      <c r="B39" s="8">
        <f>SUM(B40:B40)</f>
        <v>0</v>
      </c>
      <c r="C39" s="8">
        <f>SUM(C40:C40)</f>
        <v>0</v>
      </c>
      <c r="D39" s="8"/>
      <c r="E39" s="31">
        <f t="shared" si="1"/>
        <v>0</v>
      </c>
    </row>
    <row r="40" spans="1:5">
      <c r="A40" s="32" t="s">
        <v>40</v>
      </c>
      <c r="B40" s="8"/>
      <c r="C40" s="8"/>
      <c r="D40" s="8"/>
      <c r="E40" s="31">
        <f t="shared" si="1"/>
        <v>0</v>
      </c>
    </row>
    <row r="41" spans="1:5">
      <c r="A41" s="33" t="s">
        <v>65</v>
      </c>
      <c r="B41" s="8">
        <f>SUM(B42:B44)</f>
        <v>200</v>
      </c>
      <c r="C41" s="8">
        <f>SUM(C42:C44)</f>
        <v>0</v>
      </c>
      <c r="D41" s="8"/>
      <c r="E41" s="31">
        <f t="shared" si="1"/>
        <v>200</v>
      </c>
    </row>
    <row r="42" spans="1:5">
      <c r="A42" s="32" t="s">
        <v>40</v>
      </c>
      <c r="B42" s="54">
        <v>153</v>
      </c>
      <c r="C42" s="54"/>
      <c r="D42" s="8"/>
      <c r="E42" s="31">
        <f t="shared" si="1"/>
        <v>153</v>
      </c>
    </row>
    <row r="43" spans="1:5">
      <c r="A43" s="32" t="s">
        <v>41</v>
      </c>
      <c r="B43" s="54">
        <v>6</v>
      </c>
      <c r="C43" s="54"/>
      <c r="D43" s="8"/>
      <c r="E43" s="31">
        <f t="shared" si="1"/>
        <v>6</v>
      </c>
    </row>
    <row r="44" spans="1:5">
      <c r="A44" s="33" t="s">
        <v>45</v>
      </c>
      <c r="B44" s="54">
        <v>41</v>
      </c>
      <c r="C44" s="54"/>
      <c r="D44" s="8"/>
      <c r="E44" s="31">
        <f t="shared" si="1"/>
        <v>41</v>
      </c>
    </row>
    <row r="45" spans="1:5">
      <c r="A45" s="32" t="s">
        <v>66</v>
      </c>
      <c r="B45" s="8">
        <f>SUM(B46:B46)</f>
        <v>0</v>
      </c>
      <c r="C45" s="8">
        <f>SUM(C46:C46)</f>
        <v>0</v>
      </c>
      <c r="D45" s="8"/>
      <c r="E45" s="31">
        <f t="shared" si="1"/>
        <v>0</v>
      </c>
    </row>
    <row r="46" spans="1:5">
      <c r="A46" s="32" t="s">
        <v>40</v>
      </c>
      <c r="B46" s="8"/>
      <c r="C46" s="8"/>
      <c r="D46" s="8"/>
      <c r="E46" s="31">
        <f t="shared" si="1"/>
        <v>0</v>
      </c>
    </row>
    <row r="47" spans="1:5">
      <c r="A47" s="33" t="s">
        <v>67</v>
      </c>
      <c r="B47" s="8">
        <f>SUM(B48:B52)</f>
        <v>271</v>
      </c>
      <c r="C47" s="8">
        <f>SUM(C48:C52)</f>
        <v>0</v>
      </c>
      <c r="D47" s="8"/>
      <c r="E47" s="31">
        <f t="shared" si="1"/>
        <v>271</v>
      </c>
    </row>
    <row r="48" spans="1:5">
      <c r="A48" s="33" t="s">
        <v>40</v>
      </c>
      <c r="B48" s="55">
        <v>106</v>
      </c>
      <c r="C48" s="55"/>
      <c r="D48" s="8"/>
      <c r="E48" s="31">
        <f t="shared" si="1"/>
        <v>106</v>
      </c>
    </row>
    <row r="49" spans="1:5">
      <c r="A49" s="32" t="s">
        <v>41</v>
      </c>
      <c r="B49" s="55">
        <v>45</v>
      </c>
      <c r="C49" s="55"/>
      <c r="D49" s="8"/>
      <c r="E49" s="31">
        <f t="shared" si="1"/>
        <v>45</v>
      </c>
    </row>
    <row r="50" spans="1:5">
      <c r="A50" s="32" t="s">
        <v>403</v>
      </c>
      <c r="B50" s="55">
        <v>35</v>
      </c>
      <c r="C50" s="55"/>
      <c r="D50" s="8"/>
      <c r="E50" s="31">
        <f t="shared" si="1"/>
        <v>35</v>
      </c>
    </row>
    <row r="51" spans="1:5">
      <c r="A51" s="33" t="s">
        <v>45</v>
      </c>
      <c r="B51" s="55">
        <v>63</v>
      </c>
      <c r="C51" s="55"/>
      <c r="D51" s="8"/>
      <c r="E51" s="31">
        <f t="shared" si="1"/>
        <v>63</v>
      </c>
    </row>
    <row r="52" spans="1:5">
      <c r="A52" s="33" t="s">
        <v>68</v>
      </c>
      <c r="B52" s="55">
        <v>22</v>
      </c>
      <c r="C52" s="55"/>
      <c r="D52" s="8"/>
      <c r="E52" s="31">
        <f t="shared" si="1"/>
        <v>22</v>
      </c>
    </row>
    <row r="53" spans="1:5">
      <c r="A53" s="8" t="s">
        <v>69</v>
      </c>
      <c r="B53" s="8">
        <f>SUM(B54:B56)</f>
        <v>377</v>
      </c>
      <c r="C53" s="8">
        <f>SUM(C54:C56)</f>
        <v>0</v>
      </c>
      <c r="D53" s="8"/>
      <c r="E53" s="31">
        <f t="shared" si="1"/>
        <v>377</v>
      </c>
    </row>
    <row r="54" spans="1:5">
      <c r="A54" s="32" t="s">
        <v>40</v>
      </c>
      <c r="B54" s="56">
        <v>288</v>
      </c>
      <c r="C54" s="56"/>
      <c r="D54" s="8"/>
      <c r="E54" s="31">
        <f t="shared" si="1"/>
        <v>288</v>
      </c>
    </row>
    <row r="55" spans="1:5">
      <c r="A55" s="32" t="s">
        <v>41</v>
      </c>
      <c r="B55" s="56">
        <v>30</v>
      </c>
      <c r="C55" s="56"/>
      <c r="D55" s="8"/>
      <c r="E55" s="31">
        <f t="shared" si="1"/>
        <v>30</v>
      </c>
    </row>
    <row r="56" spans="1:5">
      <c r="A56" s="32" t="s">
        <v>45</v>
      </c>
      <c r="B56" s="56">
        <v>59</v>
      </c>
      <c r="C56" s="56"/>
      <c r="D56" s="8"/>
      <c r="E56" s="31">
        <f t="shared" si="1"/>
        <v>59</v>
      </c>
    </row>
    <row r="57" spans="1:5">
      <c r="A57" s="8" t="s">
        <v>70</v>
      </c>
      <c r="B57" s="8">
        <f>SUM(B58:B58)</f>
        <v>101</v>
      </c>
      <c r="C57" s="8">
        <f>SUM(C58:C58)</f>
        <v>0</v>
      </c>
      <c r="D57" s="8"/>
      <c r="E57" s="31">
        <f t="shared" si="1"/>
        <v>101</v>
      </c>
    </row>
    <row r="58" spans="1:5">
      <c r="A58" s="32" t="s">
        <v>40</v>
      </c>
      <c r="B58" s="57">
        <v>101</v>
      </c>
      <c r="C58" s="57"/>
      <c r="D58" s="8"/>
      <c r="E58" s="31">
        <f t="shared" si="1"/>
        <v>101</v>
      </c>
    </row>
    <row r="59" spans="1:5">
      <c r="A59" s="33" t="s">
        <v>71</v>
      </c>
      <c r="B59" s="8">
        <f>SUM(B60:B60)</f>
        <v>0</v>
      </c>
      <c r="C59" s="8">
        <f>SUM(C60:C60)</f>
        <v>0</v>
      </c>
      <c r="D59" s="8"/>
      <c r="E59" s="31">
        <f t="shared" ref="E59:E74" si="2">SUM(B59:D59)</f>
        <v>0</v>
      </c>
    </row>
    <row r="60" spans="1:5">
      <c r="A60" s="33" t="s">
        <v>40</v>
      </c>
      <c r="B60" s="8"/>
      <c r="C60" s="8"/>
      <c r="D60" s="8"/>
      <c r="E60" s="31">
        <f t="shared" si="2"/>
        <v>0</v>
      </c>
    </row>
    <row r="61" spans="1:5">
      <c r="A61" s="33" t="s">
        <v>404</v>
      </c>
      <c r="B61" s="8">
        <f>SUM(B62:B65)</f>
        <v>661</v>
      </c>
      <c r="C61" s="8">
        <f>SUM(C62:C65)</f>
        <v>0</v>
      </c>
      <c r="D61" s="8"/>
      <c r="E61" s="31">
        <f t="shared" si="2"/>
        <v>661</v>
      </c>
    </row>
    <row r="62" spans="1:5">
      <c r="A62" s="33" t="s">
        <v>40</v>
      </c>
      <c r="B62" s="58">
        <v>527</v>
      </c>
      <c r="C62" s="58"/>
      <c r="D62" s="8"/>
      <c r="E62" s="31">
        <f t="shared" si="2"/>
        <v>527</v>
      </c>
    </row>
    <row r="63" spans="1:5">
      <c r="A63" s="33" t="s">
        <v>41</v>
      </c>
      <c r="B63" s="58">
        <v>21</v>
      </c>
      <c r="C63" s="58"/>
      <c r="D63" s="8"/>
      <c r="E63" s="31">
        <f t="shared" si="2"/>
        <v>21</v>
      </c>
    </row>
    <row r="64" spans="1:5">
      <c r="A64" s="32" t="s">
        <v>86</v>
      </c>
      <c r="B64" s="58">
        <v>2</v>
      </c>
      <c r="C64" s="58"/>
      <c r="D64" s="8"/>
      <c r="E64" s="31">
        <f t="shared" si="2"/>
        <v>2</v>
      </c>
    </row>
    <row r="65" spans="1:5">
      <c r="A65" s="33" t="s">
        <v>45</v>
      </c>
      <c r="B65" s="58">
        <v>111</v>
      </c>
      <c r="C65" s="58"/>
      <c r="D65" s="8"/>
      <c r="E65" s="31">
        <f t="shared" si="2"/>
        <v>111</v>
      </c>
    </row>
    <row r="66" spans="1:5">
      <c r="A66" s="32" t="s">
        <v>405</v>
      </c>
      <c r="B66" s="8">
        <f>SUM(B67:B67)</f>
        <v>0</v>
      </c>
      <c r="C66" s="8">
        <f>SUM(C67:C67)</f>
        <v>0</v>
      </c>
      <c r="D66" s="8"/>
      <c r="E66" s="31">
        <f t="shared" si="2"/>
        <v>0</v>
      </c>
    </row>
    <row r="67" spans="1:5">
      <c r="A67" s="32" t="s">
        <v>40</v>
      </c>
      <c r="B67" s="8"/>
      <c r="C67" s="8"/>
      <c r="D67" s="8"/>
      <c r="E67" s="31">
        <f t="shared" si="2"/>
        <v>0</v>
      </c>
    </row>
    <row r="68" spans="1:5">
      <c r="A68" s="32" t="s">
        <v>72</v>
      </c>
      <c r="B68" s="8">
        <f>SUM(B69:B69)</f>
        <v>0</v>
      </c>
      <c r="C68" s="8">
        <f>SUM(C69:C69)</f>
        <v>0</v>
      </c>
      <c r="D68" s="8"/>
      <c r="E68" s="31">
        <f t="shared" si="2"/>
        <v>0</v>
      </c>
    </row>
    <row r="69" spans="1:5">
      <c r="A69" s="32" t="s">
        <v>40</v>
      </c>
      <c r="B69" s="34"/>
      <c r="C69" s="34"/>
      <c r="D69" s="8"/>
      <c r="E69" s="31">
        <f t="shared" si="2"/>
        <v>0</v>
      </c>
    </row>
    <row r="70" spans="1:5">
      <c r="A70" s="32" t="s">
        <v>406</v>
      </c>
      <c r="B70" s="8">
        <f>SUM(B71:B71)</f>
        <v>4</v>
      </c>
      <c r="C70" s="8">
        <f>SUM(C71:C71)</f>
        <v>0</v>
      </c>
      <c r="D70" s="8"/>
      <c r="E70" s="31">
        <f t="shared" si="2"/>
        <v>4</v>
      </c>
    </row>
    <row r="71" spans="1:5">
      <c r="A71" s="32" t="s">
        <v>40</v>
      </c>
      <c r="B71" s="59">
        <v>4</v>
      </c>
      <c r="C71" s="59"/>
      <c r="D71" s="8"/>
      <c r="E71" s="31">
        <f t="shared" si="2"/>
        <v>4</v>
      </c>
    </row>
    <row r="72" spans="1:5">
      <c r="A72" s="32" t="s">
        <v>407</v>
      </c>
      <c r="B72" s="8">
        <f>SUM(B73:B73)</f>
        <v>0</v>
      </c>
      <c r="C72" s="8">
        <f>SUM(C73:C73)</f>
        <v>0</v>
      </c>
      <c r="D72" s="8"/>
      <c r="E72" s="31">
        <f t="shared" si="2"/>
        <v>0</v>
      </c>
    </row>
    <row r="73" spans="1:5">
      <c r="A73" s="32" t="s">
        <v>40</v>
      </c>
      <c r="B73" s="8"/>
      <c r="C73" s="8"/>
      <c r="D73" s="8"/>
      <c r="E73" s="31">
        <f t="shared" si="2"/>
        <v>0</v>
      </c>
    </row>
    <row r="74" spans="1:5">
      <c r="A74" s="33" t="s">
        <v>73</v>
      </c>
      <c r="B74" s="8">
        <f>SUM(B75:B78)</f>
        <v>383</v>
      </c>
      <c r="C74" s="8">
        <f>SUM(C75:C78)</f>
        <v>0</v>
      </c>
      <c r="D74" s="8"/>
      <c r="E74" s="31">
        <f t="shared" si="2"/>
        <v>383</v>
      </c>
    </row>
    <row r="75" spans="1:5">
      <c r="A75" s="33" t="s">
        <v>40</v>
      </c>
      <c r="B75" s="60">
        <v>58</v>
      </c>
      <c r="C75" s="60"/>
      <c r="D75" s="8"/>
      <c r="E75" s="31">
        <f t="shared" ref="E75:E106" si="3">SUM(B75:D75)</f>
        <v>58</v>
      </c>
    </row>
    <row r="76" spans="1:5">
      <c r="A76" s="33" t="s">
        <v>41</v>
      </c>
      <c r="B76" s="60">
        <v>3</v>
      </c>
      <c r="C76" s="60"/>
      <c r="D76" s="8"/>
      <c r="E76" s="31">
        <f t="shared" si="3"/>
        <v>3</v>
      </c>
    </row>
    <row r="77" spans="1:5">
      <c r="A77" s="32" t="s">
        <v>74</v>
      </c>
      <c r="B77" s="60">
        <v>311</v>
      </c>
      <c r="C77" s="60"/>
      <c r="D77" s="8"/>
      <c r="E77" s="31">
        <f t="shared" si="3"/>
        <v>311</v>
      </c>
    </row>
    <row r="78" spans="1:5">
      <c r="A78" s="32" t="s">
        <v>75</v>
      </c>
      <c r="B78" s="60">
        <v>11</v>
      </c>
      <c r="C78" s="60"/>
      <c r="D78" s="8"/>
      <c r="E78" s="31">
        <f t="shared" si="3"/>
        <v>11</v>
      </c>
    </row>
    <row r="79" spans="1:5">
      <c r="A79" s="33" t="s">
        <v>76</v>
      </c>
      <c r="B79" s="8">
        <f>SUM(B80:B80)</f>
        <v>20</v>
      </c>
      <c r="C79" s="8">
        <f>SUM(C80:C80)</f>
        <v>0</v>
      </c>
      <c r="D79" s="8"/>
      <c r="E79" s="31">
        <f t="shared" si="3"/>
        <v>20</v>
      </c>
    </row>
    <row r="80" spans="1:5">
      <c r="A80" s="33" t="s">
        <v>40</v>
      </c>
      <c r="B80" s="61">
        <v>20</v>
      </c>
      <c r="C80" s="61"/>
      <c r="D80" s="8"/>
      <c r="E80" s="31">
        <f t="shared" si="3"/>
        <v>20</v>
      </c>
    </row>
    <row r="81" spans="1:5">
      <c r="A81" s="33" t="s">
        <v>77</v>
      </c>
      <c r="B81" s="8">
        <f>SUM(B82:B82)</f>
        <v>148</v>
      </c>
      <c r="C81" s="8">
        <f>SUM(C82:C82)</f>
        <v>0</v>
      </c>
      <c r="D81" s="8"/>
      <c r="E81" s="31">
        <f t="shared" si="3"/>
        <v>148</v>
      </c>
    </row>
    <row r="82" spans="1:5">
      <c r="A82" s="33" t="s">
        <v>40</v>
      </c>
      <c r="B82" s="34">
        <v>148</v>
      </c>
      <c r="C82" s="34"/>
      <c r="D82" s="8"/>
      <c r="E82" s="31">
        <f t="shared" si="3"/>
        <v>148</v>
      </c>
    </row>
    <row r="83" spans="1:5">
      <c r="A83" s="33" t="s">
        <v>78</v>
      </c>
      <c r="B83" s="35">
        <f>SUM(B84:B86)</f>
        <v>304</v>
      </c>
      <c r="C83" s="35">
        <f>SUM(C84:C86)</f>
        <v>0</v>
      </c>
      <c r="D83" s="8"/>
      <c r="E83" s="31">
        <f t="shared" si="3"/>
        <v>304</v>
      </c>
    </row>
    <row r="84" spans="1:5">
      <c r="A84" s="33" t="s">
        <v>40</v>
      </c>
      <c r="B84" s="62">
        <v>190</v>
      </c>
      <c r="C84" s="62"/>
      <c r="D84" s="8"/>
      <c r="E84" s="31">
        <f t="shared" si="3"/>
        <v>190</v>
      </c>
    </row>
    <row r="85" spans="1:5">
      <c r="A85" s="33" t="s">
        <v>45</v>
      </c>
      <c r="B85" s="63">
        <v>103</v>
      </c>
      <c r="C85" s="63"/>
      <c r="D85" s="8"/>
      <c r="E85" s="31">
        <f t="shared" si="3"/>
        <v>103</v>
      </c>
    </row>
    <row r="86" spans="1:5">
      <c r="A86" s="33" t="s">
        <v>79</v>
      </c>
      <c r="B86" s="63">
        <v>11</v>
      </c>
      <c r="C86" s="63"/>
      <c r="D86" s="8"/>
      <c r="E86" s="31">
        <f t="shared" si="3"/>
        <v>11</v>
      </c>
    </row>
    <row r="87" spans="1:5">
      <c r="A87" s="33" t="s">
        <v>80</v>
      </c>
      <c r="B87" s="36">
        <f>SUM(B88:B89)</f>
        <v>242</v>
      </c>
      <c r="C87" s="36">
        <f>SUM(C88:C89)</f>
        <v>0</v>
      </c>
      <c r="D87" s="8"/>
      <c r="E87" s="31">
        <f t="shared" si="3"/>
        <v>242</v>
      </c>
    </row>
    <row r="88" spans="1:5">
      <c r="A88" s="32" t="s">
        <v>40</v>
      </c>
      <c r="B88" s="65">
        <v>194</v>
      </c>
      <c r="C88" s="65"/>
      <c r="D88" s="8"/>
      <c r="E88" s="31">
        <f t="shared" si="3"/>
        <v>194</v>
      </c>
    </row>
    <row r="89" spans="1:5">
      <c r="A89" s="33" t="s">
        <v>45</v>
      </c>
      <c r="B89" s="64">
        <v>48</v>
      </c>
      <c r="C89" s="64"/>
      <c r="D89" s="8"/>
      <c r="E89" s="31">
        <f t="shared" si="3"/>
        <v>48</v>
      </c>
    </row>
    <row r="90" spans="1:5">
      <c r="A90" s="33" t="s">
        <v>81</v>
      </c>
      <c r="B90" s="35">
        <f>SUM(B91:B94)</f>
        <v>629</v>
      </c>
      <c r="C90" s="35">
        <f>SUM(C91:C94)</f>
        <v>0</v>
      </c>
      <c r="D90" s="8"/>
      <c r="E90" s="31">
        <f t="shared" si="3"/>
        <v>629</v>
      </c>
    </row>
    <row r="91" spans="1:5">
      <c r="A91" s="8" t="s">
        <v>40</v>
      </c>
      <c r="B91" s="66">
        <v>63</v>
      </c>
      <c r="C91" s="66"/>
      <c r="D91" s="8"/>
      <c r="E91" s="31">
        <f t="shared" si="3"/>
        <v>63</v>
      </c>
    </row>
    <row r="92" spans="1:5">
      <c r="A92" s="32" t="s">
        <v>41</v>
      </c>
      <c r="B92" s="66">
        <v>56</v>
      </c>
      <c r="C92" s="66"/>
      <c r="D92" s="8"/>
      <c r="E92" s="31">
        <f t="shared" si="3"/>
        <v>56</v>
      </c>
    </row>
    <row r="93" spans="1:5">
      <c r="A93" s="32" t="s">
        <v>45</v>
      </c>
      <c r="B93" s="66">
        <v>10</v>
      </c>
      <c r="C93" s="66"/>
      <c r="D93" s="8"/>
      <c r="E93" s="31">
        <f t="shared" si="3"/>
        <v>10</v>
      </c>
    </row>
    <row r="94" spans="1:5">
      <c r="A94" s="33" t="s">
        <v>82</v>
      </c>
      <c r="B94" s="66">
        <v>500</v>
      </c>
      <c r="C94" s="66"/>
      <c r="D94" s="8"/>
      <c r="E94" s="31">
        <f t="shared" si="3"/>
        <v>500</v>
      </c>
    </row>
    <row r="95" spans="1:5">
      <c r="A95" s="33" t="s">
        <v>83</v>
      </c>
      <c r="B95" s="8">
        <f>SUM(B96:B96)</f>
        <v>24</v>
      </c>
      <c r="C95" s="8">
        <f>SUM(C96:C96)</f>
        <v>0</v>
      </c>
      <c r="D95" s="8"/>
      <c r="E95" s="31">
        <f t="shared" si="3"/>
        <v>24</v>
      </c>
    </row>
    <row r="96" spans="1:5">
      <c r="A96" s="33" t="s">
        <v>40</v>
      </c>
      <c r="B96" s="67">
        <v>24</v>
      </c>
      <c r="C96" s="67"/>
      <c r="D96" s="8"/>
      <c r="E96" s="31">
        <f t="shared" si="3"/>
        <v>24</v>
      </c>
    </row>
    <row r="97" spans="1:5">
      <c r="A97" s="33" t="s">
        <v>84</v>
      </c>
      <c r="B97" s="8">
        <f>SUM(B98:B98)</f>
        <v>0</v>
      </c>
      <c r="C97" s="8">
        <f>SUM(C98:C98)</f>
        <v>0</v>
      </c>
      <c r="D97" s="8"/>
      <c r="E97" s="31">
        <f t="shared" si="3"/>
        <v>0</v>
      </c>
    </row>
    <row r="98" spans="1:5">
      <c r="A98" s="33" t="s">
        <v>40</v>
      </c>
      <c r="B98" s="8"/>
      <c r="C98" s="8"/>
      <c r="D98" s="8"/>
      <c r="E98" s="31">
        <f t="shared" si="3"/>
        <v>0</v>
      </c>
    </row>
    <row r="99" spans="1:5">
      <c r="A99" s="33" t="s">
        <v>85</v>
      </c>
      <c r="B99" s="8">
        <f>SUM(B100:B101)</f>
        <v>237</v>
      </c>
      <c r="C99" s="8">
        <f>SUM(C100:C101)</f>
        <v>0</v>
      </c>
      <c r="D99" s="8"/>
      <c r="E99" s="31">
        <f t="shared" si="3"/>
        <v>237</v>
      </c>
    </row>
    <row r="100" spans="1:5">
      <c r="A100" s="33" t="s">
        <v>40</v>
      </c>
      <c r="B100" s="8">
        <v>70</v>
      </c>
      <c r="C100" s="8"/>
      <c r="D100" s="8"/>
      <c r="E100" s="31">
        <f t="shared" si="3"/>
        <v>70</v>
      </c>
    </row>
    <row r="101" spans="1:5">
      <c r="A101" s="33" t="s">
        <v>41</v>
      </c>
      <c r="B101" s="8">
        <v>167</v>
      </c>
      <c r="C101" s="8"/>
      <c r="D101" s="8"/>
      <c r="E101" s="31">
        <f t="shared" si="3"/>
        <v>167</v>
      </c>
    </row>
    <row r="102" spans="1:5">
      <c r="A102" s="33" t="s">
        <v>87</v>
      </c>
      <c r="B102" s="8">
        <f>SUM(B103:B103)</f>
        <v>30</v>
      </c>
      <c r="C102" s="8">
        <f>SUM(C103:C103)</f>
        <v>0</v>
      </c>
      <c r="D102" s="8"/>
      <c r="E102" s="31">
        <f t="shared" si="3"/>
        <v>30</v>
      </c>
    </row>
    <row r="103" spans="1:5">
      <c r="A103" s="33" t="s">
        <v>88</v>
      </c>
      <c r="B103" s="68">
        <v>30</v>
      </c>
      <c r="C103" s="68"/>
      <c r="D103" s="8"/>
      <c r="E103" s="31">
        <f t="shared" si="3"/>
        <v>30</v>
      </c>
    </row>
    <row r="104" spans="1:5">
      <c r="A104" s="8" t="s">
        <v>89</v>
      </c>
      <c r="B104" s="8">
        <f>SUM(B105:B105)</f>
        <v>0</v>
      </c>
      <c r="C104" s="8">
        <f>SUM(C105:C105)</f>
        <v>0</v>
      </c>
      <c r="D104" s="8"/>
      <c r="E104" s="31">
        <f t="shared" si="3"/>
        <v>0</v>
      </c>
    </row>
    <row r="105" spans="1:5">
      <c r="A105" s="32" t="s">
        <v>90</v>
      </c>
      <c r="B105" s="8"/>
      <c r="C105" s="8"/>
      <c r="D105" s="8"/>
      <c r="E105" s="31">
        <f t="shared" si="3"/>
        <v>0</v>
      </c>
    </row>
    <row r="106" spans="1:5">
      <c r="A106" s="8" t="s">
        <v>91</v>
      </c>
      <c r="B106" s="8">
        <f>SUM(B107,B109)</f>
        <v>0</v>
      </c>
      <c r="C106" s="8">
        <f>SUM(C107,C109)</f>
        <v>0</v>
      </c>
      <c r="D106" s="8"/>
      <c r="E106" s="31">
        <f t="shared" si="3"/>
        <v>0</v>
      </c>
    </row>
    <row r="107" spans="1:5">
      <c r="A107" s="33" t="s">
        <v>92</v>
      </c>
      <c r="B107" s="8">
        <f>SUM(B108:B108)</f>
        <v>0</v>
      </c>
      <c r="C107" s="8">
        <f>SUM(C108:C108)</f>
        <v>0</v>
      </c>
      <c r="D107" s="8"/>
      <c r="E107" s="31">
        <f t="shared" ref="E107:E121" si="4">SUM(B107:D107)</f>
        <v>0</v>
      </c>
    </row>
    <row r="108" spans="1:5">
      <c r="A108" s="33" t="s">
        <v>93</v>
      </c>
      <c r="B108" s="8"/>
      <c r="C108" s="8"/>
      <c r="D108" s="8"/>
      <c r="E108" s="31">
        <f t="shared" si="4"/>
        <v>0</v>
      </c>
    </row>
    <row r="109" spans="1:5">
      <c r="A109" s="33" t="s">
        <v>94</v>
      </c>
      <c r="B109" s="8"/>
      <c r="C109" s="8"/>
      <c r="D109" s="8"/>
      <c r="E109" s="31">
        <f t="shared" si="4"/>
        <v>0</v>
      </c>
    </row>
    <row r="110" spans="1:5">
      <c r="A110" s="8" t="s">
        <v>95</v>
      </c>
      <c r="B110" s="8">
        <f>SUM(B111,B113,B117,B119,B121,B123,B129,B131,B133,B135,B137,B139)</f>
        <v>2564</v>
      </c>
      <c r="C110" s="8">
        <f>SUM(C111,C113,C117,C119,C121,C123,C129,C131,C133,C135,C137,C139)</f>
        <v>0</v>
      </c>
      <c r="D110" s="8">
        <f>SUM(D111,D113,D117,D119,D121,D123,D129,D131,D133,D135,D137,D139)</f>
        <v>371</v>
      </c>
      <c r="E110" s="31">
        <f t="shared" si="4"/>
        <v>2935</v>
      </c>
    </row>
    <row r="111" spans="1:5">
      <c r="A111" s="32" t="s">
        <v>408</v>
      </c>
      <c r="B111" s="8">
        <f>SUM(B112:B112)</f>
        <v>0</v>
      </c>
      <c r="C111" s="8">
        <f>SUM(C112:C112)</f>
        <v>0</v>
      </c>
      <c r="D111" s="8"/>
      <c r="E111" s="31">
        <f t="shared" si="4"/>
        <v>0</v>
      </c>
    </row>
    <row r="112" spans="1:5">
      <c r="A112" s="33" t="s">
        <v>409</v>
      </c>
      <c r="B112" s="8"/>
      <c r="C112" s="8"/>
      <c r="D112" s="8"/>
      <c r="E112" s="31">
        <f t="shared" si="4"/>
        <v>0</v>
      </c>
    </row>
    <row r="113" spans="1:5">
      <c r="A113" s="33" t="s">
        <v>96</v>
      </c>
      <c r="B113" s="8">
        <f>SUM(B114:B116)</f>
        <v>2307</v>
      </c>
      <c r="C113" s="8">
        <f>SUM(C114:C116)</f>
        <v>0</v>
      </c>
      <c r="D113" s="8">
        <f>SUM(D114:D116)</f>
        <v>371</v>
      </c>
      <c r="E113" s="31">
        <f t="shared" si="4"/>
        <v>2678</v>
      </c>
    </row>
    <row r="114" spans="1:5">
      <c r="A114" s="33" t="s">
        <v>40</v>
      </c>
      <c r="B114" s="69">
        <v>2107</v>
      </c>
      <c r="C114" s="69"/>
      <c r="D114" s="8"/>
      <c r="E114" s="31">
        <f t="shared" si="4"/>
        <v>2107</v>
      </c>
    </row>
    <row r="115" spans="1:5">
      <c r="A115" s="8" t="s">
        <v>41</v>
      </c>
      <c r="B115" s="69"/>
      <c r="C115" s="69"/>
      <c r="D115" s="8">
        <v>371</v>
      </c>
      <c r="E115" s="31">
        <f t="shared" si="4"/>
        <v>371</v>
      </c>
    </row>
    <row r="116" spans="1:5">
      <c r="A116" s="32" t="s">
        <v>410</v>
      </c>
      <c r="B116" s="69">
        <v>200</v>
      </c>
      <c r="C116" s="69"/>
      <c r="D116" s="8"/>
      <c r="E116" s="31">
        <f t="shared" si="4"/>
        <v>200</v>
      </c>
    </row>
    <row r="117" spans="1:5">
      <c r="A117" s="32" t="s">
        <v>97</v>
      </c>
      <c r="B117" s="8">
        <f>SUM(B118:B118)</f>
        <v>0</v>
      </c>
      <c r="C117" s="8">
        <f>SUM(C118:C118)</f>
        <v>0</v>
      </c>
      <c r="D117" s="8"/>
      <c r="E117" s="31">
        <f t="shared" si="4"/>
        <v>0</v>
      </c>
    </row>
    <row r="118" spans="1:5">
      <c r="A118" s="32" t="s">
        <v>40</v>
      </c>
      <c r="B118" s="8"/>
      <c r="C118" s="8"/>
      <c r="D118" s="8"/>
      <c r="E118" s="31">
        <f t="shared" si="4"/>
        <v>0</v>
      </c>
    </row>
    <row r="119" spans="1:5">
      <c r="A119" s="32" t="s">
        <v>98</v>
      </c>
      <c r="B119" s="8">
        <f>SUM(B120:B120)</f>
        <v>0</v>
      </c>
      <c r="C119" s="8">
        <f>SUM(C120:C120)</f>
        <v>0</v>
      </c>
      <c r="D119" s="8"/>
      <c r="E119" s="31">
        <f t="shared" si="4"/>
        <v>0</v>
      </c>
    </row>
    <row r="120" spans="1:5">
      <c r="A120" s="32" t="s">
        <v>40</v>
      </c>
      <c r="B120" s="8"/>
      <c r="C120" s="8"/>
      <c r="D120" s="8"/>
      <c r="E120" s="31">
        <f t="shared" si="4"/>
        <v>0</v>
      </c>
    </row>
    <row r="121" spans="1:5">
      <c r="A121" s="8" t="s">
        <v>99</v>
      </c>
      <c r="B121" s="8">
        <f>SUM(B122:B122)</f>
        <v>0</v>
      </c>
      <c r="C121" s="8">
        <f>SUM(C122:C122)</f>
        <v>0</v>
      </c>
      <c r="D121" s="8"/>
      <c r="E121" s="31">
        <f t="shared" si="4"/>
        <v>0</v>
      </c>
    </row>
    <row r="122" spans="1:5">
      <c r="A122" s="32" t="s">
        <v>40</v>
      </c>
      <c r="B122" s="8"/>
      <c r="C122" s="8"/>
      <c r="D122" s="8"/>
      <c r="E122" s="31">
        <f t="shared" ref="E122:E138" si="5">SUM(B122:D122)</f>
        <v>0</v>
      </c>
    </row>
    <row r="123" spans="1:5">
      <c r="A123" s="32" t="s">
        <v>100</v>
      </c>
      <c r="B123" s="8">
        <f>SUM(B124:B128)</f>
        <v>257</v>
      </c>
      <c r="C123" s="8">
        <f>SUM(C124:C128)</f>
        <v>0</v>
      </c>
      <c r="D123" s="8"/>
      <c r="E123" s="31">
        <f t="shared" si="5"/>
        <v>257</v>
      </c>
    </row>
    <row r="124" spans="1:5">
      <c r="A124" s="33" t="s">
        <v>40</v>
      </c>
      <c r="B124" s="70">
        <v>101</v>
      </c>
      <c r="C124" s="70"/>
      <c r="D124" s="8"/>
      <c r="E124" s="31">
        <f t="shared" si="5"/>
        <v>101</v>
      </c>
    </row>
    <row r="125" spans="1:5">
      <c r="A125" s="33" t="s">
        <v>41</v>
      </c>
      <c r="B125" s="70">
        <v>17</v>
      </c>
      <c r="C125" s="70"/>
      <c r="D125" s="8"/>
      <c r="E125" s="31">
        <f t="shared" si="5"/>
        <v>17</v>
      </c>
    </row>
    <row r="126" spans="1:5">
      <c r="A126" s="8" t="s">
        <v>101</v>
      </c>
      <c r="B126" s="70">
        <v>100</v>
      </c>
      <c r="C126" s="70"/>
      <c r="D126" s="8"/>
      <c r="E126" s="31">
        <f t="shared" si="5"/>
        <v>100</v>
      </c>
    </row>
    <row r="127" spans="1:5">
      <c r="A127" s="32" t="s">
        <v>102</v>
      </c>
      <c r="B127" s="70">
        <v>31</v>
      </c>
      <c r="C127" s="70"/>
      <c r="D127" s="8"/>
      <c r="E127" s="31">
        <f t="shared" si="5"/>
        <v>31</v>
      </c>
    </row>
    <row r="128" spans="1:5">
      <c r="A128" s="33" t="s">
        <v>103</v>
      </c>
      <c r="B128" s="70">
        <v>8</v>
      </c>
      <c r="C128" s="70"/>
      <c r="D128" s="8"/>
      <c r="E128" s="31">
        <f t="shared" si="5"/>
        <v>8</v>
      </c>
    </row>
    <row r="129" spans="1:5">
      <c r="A129" s="32" t="s">
        <v>105</v>
      </c>
      <c r="B129" s="8">
        <f>SUM(B130:B130)</f>
        <v>0</v>
      </c>
      <c r="C129" s="8">
        <f>SUM(C130:C130)</f>
        <v>0</v>
      </c>
      <c r="D129" s="8"/>
      <c r="E129" s="31">
        <f t="shared" si="5"/>
        <v>0</v>
      </c>
    </row>
    <row r="130" spans="1:5">
      <c r="A130" s="32" t="s">
        <v>40</v>
      </c>
      <c r="B130" s="8"/>
      <c r="C130" s="8"/>
      <c r="D130" s="8"/>
      <c r="E130" s="31">
        <f t="shared" si="5"/>
        <v>0</v>
      </c>
    </row>
    <row r="131" spans="1:5">
      <c r="A131" s="33" t="s">
        <v>106</v>
      </c>
      <c r="B131" s="8">
        <f>SUM(B132:B132)</f>
        <v>0</v>
      </c>
      <c r="C131" s="8">
        <f>SUM(C132:C132)</f>
        <v>0</v>
      </c>
      <c r="D131" s="8"/>
      <c r="E131" s="31">
        <f t="shared" si="5"/>
        <v>0</v>
      </c>
    </row>
    <row r="132" spans="1:5">
      <c r="A132" s="33" t="s">
        <v>40</v>
      </c>
      <c r="B132" s="8"/>
      <c r="C132" s="8"/>
      <c r="D132" s="8"/>
      <c r="E132" s="31">
        <f t="shared" si="5"/>
        <v>0</v>
      </c>
    </row>
    <row r="133" spans="1:5">
      <c r="A133" s="8" t="s">
        <v>107</v>
      </c>
      <c r="B133" s="8">
        <f>SUM(B134:B134)</f>
        <v>0</v>
      </c>
      <c r="C133" s="8">
        <f>SUM(C134:C134)</f>
        <v>0</v>
      </c>
      <c r="D133" s="8"/>
      <c r="E133" s="31">
        <f t="shared" si="5"/>
        <v>0</v>
      </c>
    </row>
    <row r="134" spans="1:5">
      <c r="A134" s="32" t="s">
        <v>40</v>
      </c>
      <c r="B134" s="8"/>
      <c r="C134" s="8"/>
      <c r="D134" s="8"/>
      <c r="E134" s="31">
        <f t="shared" si="5"/>
        <v>0</v>
      </c>
    </row>
    <row r="135" spans="1:5">
      <c r="A135" s="32" t="s">
        <v>108</v>
      </c>
      <c r="B135" s="8">
        <f>SUM(B136:B136)</f>
        <v>0</v>
      </c>
      <c r="C135" s="8">
        <f>SUM(C136:C136)</f>
        <v>0</v>
      </c>
      <c r="D135" s="8"/>
      <c r="E135" s="31">
        <f t="shared" si="5"/>
        <v>0</v>
      </c>
    </row>
    <row r="136" spans="1:5">
      <c r="A136" s="32" t="s">
        <v>40</v>
      </c>
      <c r="B136" s="8"/>
      <c r="C136" s="8"/>
      <c r="D136" s="8"/>
      <c r="E136" s="31">
        <f t="shared" si="5"/>
        <v>0</v>
      </c>
    </row>
    <row r="137" spans="1:5">
      <c r="A137" s="32" t="s">
        <v>411</v>
      </c>
      <c r="B137" s="8">
        <f>SUM(B138:B138)</f>
        <v>0</v>
      </c>
      <c r="C137" s="8">
        <f>SUM(C138:C138)</f>
        <v>0</v>
      </c>
      <c r="D137" s="8"/>
      <c r="E137" s="31">
        <f t="shared" si="5"/>
        <v>0</v>
      </c>
    </row>
    <row r="138" spans="1:5">
      <c r="A138" s="32" t="s">
        <v>412</v>
      </c>
      <c r="B138" s="8"/>
      <c r="C138" s="8"/>
      <c r="D138" s="8"/>
      <c r="E138" s="31">
        <f t="shared" si="5"/>
        <v>0</v>
      </c>
    </row>
    <row r="139" spans="1:5">
      <c r="A139" s="32" t="s">
        <v>109</v>
      </c>
      <c r="B139" s="8"/>
      <c r="C139" s="8"/>
      <c r="D139" s="8"/>
      <c r="E139" s="31">
        <f t="shared" ref="E139:E174" si="6">SUM(B139:D139)</f>
        <v>0</v>
      </c>
    </row>
    <row r="140" spans="1:5">
      <c r="A140" s="8" t="s">
        <v>110</v>
      </c>
      <c r="B140" s="8">
        <f>SUM(B141,B144,B149,B151,B153,B157,B159,B161,B165,B167)</f>
        <v>9578</v>
      </c>
      <c r="C140" s="8">
        <f>SUM(C141,C144,C149,C151,C153,C157,C159,C161,C165,C167)</f>
        <v>300</v>
      </c>
      <c r="D140" s="8">
        <f>SUM(D141,D144,D149,D151,D153,D157,D159,D161,D165,D167)</f>
        <v>255</v>
      </c>
      <c r="E140" s="31">
        <f t="shared" si="6"/>
        <v>10133</v>
      </c>
    </row>
    <row r="141" spans="1:5">
      <c r="A141" s="33" t="s">
        <v>111</v>
      </c>
      <c r="B141" s="8">
        <f>SUM(B142:B143)</f>
        <v>874</v>
      </c>
      <c r="C141" s="8">
        <f>SUM(C142:C143)</f>
        <v>0</v>
      </c>
      <c r="D141" s="8"/>
      <c r="E141" s="31">
        <f t="shared" si="6"/>
        <v>874</v>
      </c>
    </row>
    <row r="142" spans="1:5">
      <c r="A142" s="32" t="s">
        <v>40</v>
      </c>
      <c r="B142" s="71">
        <v>123</v>
      </c>
      <c r="C142" s="71"/>
      <c r="D142" s="8"/>
      <c r="E142" s="31">
        <f t="shared" si="6"/>
        <v>123</v>
      </c>
    </row>
    <row r="143" spans="1:5">
      <c r="A143" s="32" t="s">
        <v>41</v>
      </c>
      <c r="B143" s="71">
        <v>751</v>
      </c>
      <c r="C143" s="71"/>
      <c r="D143" s="8"/>
      <c r="E143" s="31">
        <f t="shared" si="6"/>
        <v>751</v>
      </c>
    </row>
    <row r="144" spans="1:5">
      <c r="A144" s="32" t="s">
        <v>112</v>
      </c>
      <c r="B144" s="8">
        <f>SUM(B145:B148)</f>
        <v>7576</v>
      </c>
      <c r="C144" s="8">
        <f>SUM(C145:C148)</f>
        <v>300</v>
      </c>
      <c r="D144" s="8">
        <f>SUM(D145:D148)</f>
        <v>255</v>
      </c>
      <c r="E144" s="31">
        <f t="shared" si="6"/>
        <v>8131</v>
      </c>
    </row>
    <row r="145" spans="1:5">
      <c r="A145" s="32" t="s">
        <v>113</v>
      </c>
      <c r="B145" s="72"/>
      <c r="C145" s="72">
        <v>300</v>
      </c>
      <c r="D145" s="8"/>
      <c r="E145" s="31">
        <f t="shared" si="6"/>
        <v>300</v>
      </c>
    </row>
    <row r="146" spans="1:5">
      <c r="A146" s="33" t="s">
        <v>114</v>
      </c>
      <c r="B146" s="72">
        <v>5442</v>
      </c>
      <c r="C146" s="72"/>
      <c r="D146" s="8">
        <v>255</v>
      </c>
      <c r="E146" s="31">
        <f t="shared" si="6"/>
        <v>5697</v>
      </c>
    </row>
    <row r="147" spans="1:5">
      <c r="A147" s="33" t="s">
        <v>115</v>
      </c>
      <c r="B147" s="72">
        <v>1463</v>
      </c>
      <c r="C147" s="72"/>
      <c r="D147" s="8"/>
      <c r="E147" s="31">
        <f t="shared" si="6"/>
        <v>1463</v>
      </c>
    </row>
    <row r="148" spans="1:5">
      <c r="A148" s="32" t="s">
        <v>116</v>
      </c>
      <c r="B148" s="72">
        <v>671</v>
      </c>
      <c r="C148" s="72"/>
      <c r="D148" s="8"/>
      <c r="E148" s="31">
        <f t="shared" si="6"/>
        <v>671</v>
      </c>
    </row>
    <row r="149" spans="1:5">
      <c r="A149" s="32" t="s">
        <v>117</v>
      </c>
      <c r="B149" s="8">
        <f>SUM(B150:B150)</f>
        <v>434</v>
      </c>
      <c r="C149" s="8">
        <f>SUM(C150:C150)</f>
        <v>0</v>
      </c>
      <c r="D149" s="8"/>
      <c r="E149" s="31">
        <f t="shared" si="6"/>
        <v>434</v>
      </c>
    </row>
    <row r="150" spans="1:5">
      <c r="A150" s="33" t="s">
        <v>118</v>
      </c>
      <c r="B150" s="73">
        <v>434</v>
      </c>
      <c r="C150" s="73"/>
      <c r="D150" s="8"/>
      <c r="E150" s="31">
        <f t="shared" si="6"/>
        <v>434</v>
      </c>
    </row>
    <row r="151" spans="1:5">
      <c r="A151" s="8" t="s">
        <v>119</v>
      </c>
      <c r="B151" s="8">
        <f>SUM(B152:B152)</f>
        <v>0</v>
      </c>
      <c r="C151" s="8">
        <f>SUM(C152:C152)</f>
        <v>0</v>
      </c>
      <c r="D151" s="8"/>
      <c r="E151" s="31">
        <f t="shared" si="6"/>
        <v>0</v>
      </c>
    </row>
    <row r="152" spans="1:5">
      <c r="A152" s="32" t="s">
        <v>120</v>
      </c>
      <c r="B152" s="8"/>
      <c r="C152" s="8"/>
      <c r="D152" s="8"/>
      <c r="E152" s="31">
        <f t="shared" si="6"/>
        <v>0</v>
      </c>
    </row>
    <row r="153" spans="1:5">
      <c r="A153" s="33" t="s">
        <v>121</v>
      </c>
      <c r="B153" s="8">
        <f>SUM(B154:B156)</f>
        <v>0</v>
      </c>
      <c r="C153" s="8">
        <f>SUM(C154:C156)</f>
        <v>0</v>
      </c>
      <c r="D153" s="8"/>
      <c r="E153" s="31">
        <f t="shared" si="6"/>
        <v>0</v>
      </c>
    </row>
    <row r="154" spans="1:5">
      <c r="A154" s="32" t="s">
        <v>122</v>
      </c>
      <c r="B154" s="8"/>
      <c r="C154" s="8"/>
      <c r="D154" s="8"/>
      <c r="E154" s="31">
        <f t="shared" si="6"/>
        <v>0</v>
      </c>
    </row>
    <row r="155" spans="1:5">
      <c r="A155" s="32" t="s">
        <v>123</v>
      </c>
      <c r="B155" s="8"/>
      <c r="C155" s="8"/>
      <c r="D155" s="8"/>
      <c r="E155" s="31">
        <f t="shared" si="6"/>
        <v>0</v>
      </c>
    </row>
    <row r="156" spans="1:5">
      <c r="A156" s="32" t="s">
        <v>124</v>
      </c>
      <c r="B156" s="8"/>
      <c r="C156" s="8"/>
      <c r="D156" s="8"/>
      <c r="E156" s="31">
        <f t="shared" si="6"/>
        <v>0</v>
      </c>
    </row>
    <row r="157" spans="1:5">
      <c r="A157" s="33" t="s">
        <v>125</v>
      </c>
      <c r="B157" s="8">
        <f>SUM(B158:B158)</f>
        <v>0</v>
      </c>
      <c r="C157" s="8">
        <f>SUM(C158:C158)</f>
        <v>0</v>
      </c>
      <c r="D157" s="8"/>
      <c r="E157" s="31">
        <f t="shared" si="6"/>
        <v>0</v>
      </c>
    </row>
    <row r="158" spans="1:5">
      <c r="A158" s="33" t="s">
        <v>126</v>
      </c>
      <c r="B158" s="8"/>
      <c r="C158" s="8"/>
      <c r="D158" s="8"/>
      <c r="E158" s="31">
        <f t="shared" si="6"/>
        <v>0</v>
      </c>
    </row>
    <row r="159" spans="1:5">
      <c r="A159" s="32" t="s">
        <v>127</v>
      </c>
      <c r="B159" s="8">
        <f>SUM(B160:B160)</f>
        <v>0</v>
      </c>
      <c r="C159" s="8">
        <f>SUM(C160:C160)</f>
        <v>0</v>
      </c>
      <c r="D159" s="8"/>
      <c r="E159" s="31">
        <f t="shared" si="6"/>
        <v>0</v>
      </c>
    </row>
    <row r="160" spans="1:5">
      <c r="A160" s="32" t="s">
        <v>128</v>
      </c>
      <c r="B160" s="8"/>
      <c r="C160" s="8"/>
      <c r="D160" s="8"/>
      <c r="E160" s="31">
        <f t="shared" si="6"/>
        <v>0</v>
      </c>
    </row>
    <row r="161" spans="1:5">
      <c r="A161" s="33" t="s">
        <v>129</v>
      </c>
      <c r="B161" s="8">
        <f>SUM(B162:B164)</f>
        <v>694</v>
      </c>
      <c r="C161" s="8">
        <f>SUM(C162:C164)</f>
        <v>0</v>
      </c>
      <c r="D161" s="8"/>
      <c r="E161" s="31">
        <f t="shared" si="6"/>
        <v>694</v>
      </c>
    </row>
    <row r="162" spans="1:5">
      <c r="A162" s="33" t="s">
        <v>130</v>
      </c>
      <c r="B162" s="74">
        <v>551</v>
      </c>
      <c r="C162" s="74"/>
      <c r="D162" s="8"/>
      <c r="E162" s="31">
        <f t="shared" si="6"/>
        <v>551</v>
      </c>
    </row>
    <row r="163" spans="1:5">
      <c r="A163" s="32" t="s">
        <v>131</v>
      </c>
      <c r="B163" s="74">
        <v>103</v>
      </c>
      <c r="C163" s="74"/>
      <c r="D163" s="8"/>
      <c r="E163" s="31">
        <f t="shared" si="6"/>
        <v>103</v>
      </c>
    </row>
    <row r="164" spans="1:5">
      <c r="A164" s="32" t="s">
        <v>132</v>
      </c>
      <c r="B164" s="74">
        <v>40</v>
      </c>
      <c r="C164" s="74"/>
      <c r="D164" s="8"/>
      <c r="E164" s="31">
        <f t="shared" si="6"/>
        <v>40</v>
      </c>
    </row>
    <row r="165" spans="1:5">
      <c r="A165" s="32" t="s">
        <v>133</v>
      </c>
      <c r="B165" s="8">
        <f>SUM(B166:B166)</f>
        <v>0</v>
      </c>
      <c r="C165" s="8">
        <f>SUM(C166:C166)</f>
        <v>0</v>
      </c>
      <c r="D165" s="8"/>
      <c r="E165" s="31">
        <f t="shared" si="6"/>
        <v>0</v>
      </c>
    </row>
    <row r="166" spans="1:5">
      <c r="A166" s="33" t="s">
        <v>134</v>
      </c>
      <c r="B166" s="8"/>
      <c r="C166" s="8"/>
      <c r="D166" s="8"/>
      <c r="E166" s="31">
        <f t="shared" si="6"/>
        <v>0</v>
      </c>
    </row>
    <row r="167" spans="1:5">
      <c r="A167" s="32" t="s">
        <v>135</v>
      </c>
      <c r="B167" s="8"/>
      <c r="C167" s="8"/>
      <c r="D167" s="8"/>
      <c r="E167" s="31">
        <f t="shared" si="6"/>
        <v>0</v>
      </c>
    </row>
    <row r="168" spans="1:5">
      <c r="A168" s="8" t="s">
        <v>136</v>
      </c>
      <c r="B168" s="8">
        <f>SUM(B169,B173,B175,B177,B179,B181,B183,B185,B187,B190)</f>
        <v>78</v>
      </c>
      <c r="C168" s="8">
        <f>SUM(C169,C173,C175,C177,C179,C181,C183,C185,C187,C190)</f>
        <v>0</v>
      </c>
      <c r="D168" s="8"/>
      <c r="E168" s="31">
        <f t="shared" si="6"/>
        <v>78</v>
      </c>
    </row>
    <row r="169" spans="1:5">
      <c r="A169" s="33" t="s">
        <v>137</v>
      </c>
      <c r="B169" s="8">
        <f>SUM(B170:B172)</f>
        <v>58</v>
      </c>
      <c r="C169" s="8">
        <f>SUM(C170:C172)</f>
        <v>0</v>
      </c>
      <c r="D169" s="8"/>
      <c r="E169" s="31">
        <f t="shared" si="6"/>
        <v>58</v>
      </c>
    </row>
    <row r="170" spans="1:5">
      <c r="A170" s="32" t="s">
        <v>40</v>
      </c>
      <c r="B170" s="75">
        <v>39</v>
      </c>
      <c r="C170" s="75"/>
      <c r="D170" s="8"/>
      <c r="E170" s="31">
        <f t="shared" si="6"/>
        <v>39</v>
      </c>
    </row>
    <row r="171" spans="1:5">
      <c r="A171" s="32" t="s">
        <v>42</v>
      </c>
      <c r="B171" s="75">
        <v>19</v>
      </c>
      <c r="C171" s="75"/>
      <c r="D171" s="8"/>
      <c r="E171" s="31">
        <f t="shared" si="6"/>
        <v>19</v>
      </c>
    </row>
    <row r="172" spans="1:5">
      <c r="A172" s="33" t="s">
        <v>138</v>
      </c>
      <c r="B172" s="8"/>
      <c r="C172" s="8"/>
      <c r="D172" s="8"/>
      <c r="E172" s="31">
        <f t="shared" si="6"/>
        <v>0</v>
      </c>
    </row>
    <row r="173" spans="1:5">
      <c r="A173" s="32" t="s">
        <v>139</v>
      </c>
      <c r="B173" s="8">
        <f>SUM(B174:B174)</f>
        <v>0</v>
      </c>
      <c r="C173" s="8">
        <f>SUM(C174:C174)</f>
        <v>0</v>
      </c>
      <c r="D173" s="8"/>
      <c r="E173" s="31">
        <f t="shared" si="6"/>
        <v>0</v>
      </c>
    </row>
    <row r="174" spans="1:5">
      <c r="A174" s="32" t="s">
        <v>140</v>
      </c>
      <c r="B174" s="8"/>
      <c r="C174" s="8"/>
      <c r="D174" s="8"/>
      <c r="E174" s="31">
        <f t="shared" si="6"/>
        <v>0</v>
      </c>
    </row>
    <row r="175" spans="1:5">
      <c r="A175" s="33" t="s">
        <v>141</v>
      </c>
      <c r="B175" s="8">
        <f>SUM(B176:B176)</f>
        <v>0</v>
      </c>
      <c r="C175" s="8">
        <f>SUM(C176:C176)</f>
        <v>0</v>
      </c>
      <c r="D175" s="8"/>
      <c r="E175" s="31">
        <f t="shared" ref="E175:E198" si="7">SUM(B175:D175)</f>
        <v>0</v>
      </c>
    </row>
    <row r="176" spans="1:5">
      <c r="A176" s="32" t="s">
        <v>140</v>
      </c>
      <c r="B176" s="8"/>
      <c r="C176" s="8"/>
      <c r="D176" s="8"/>
      <c r="E176" s="31">
        <f t="shared" si="7"/>
        <v>0</v>
      </c>
    </row>
    <row r="177" spans="1:5">
      <c r="A177" s="33" t="s">
        <v>142</v>
      </c>
      <c r="B177" s="8">
        <f>SUM(B178:B178)</f>
        <v>0</v>
      </c>
      <c r="C177" s="8">
        <f>SUM(C178:C178)</f>
        <v>0</v>
      </c>
      <c r="D177" s="8"/>
      <c r="E177" s="31">
        <f t="shared" si="7"/>
        <v>0</v>
      </c>
    </row>
    <row r="178" spans="1:5">
      <c r="A178" s="8" t="s">
        <v>140</v>
      </c>
      <c r="B178" s="8"/>
      <c r="C178" s="8"/>
      <c r="D178" s="8"/>
      <c r="E178" s="31">
        <f t="shared" si="7"/>
        <v>0</v>
      </c>
    </row>
    <row r="179" spans="1:5">
      <c r="A179" s="33" t="s">
        <v>143</v>
      </c>
      <c r="B179" s="8">
        <f>SUM(B180:B180)</f>
        <v>0</v>
      </c>
      <c r="C179" s="8">
        <f>SUM(C180:C180)</f>
        <v>0</v>
      </c>
      <c r="D179" s="8"/>
      <c r="E179" s="31">
        <f t="shared" si="7"/>
        <v>0</v>
      </c>
    </row>
    <row r="180" spans="1:5">
      <c r="A180" s="33" t="s">
        <v>140</v>
      </c>
      <c r="B180" s="8"/>
      <c r="C180" s="8"/>
      <c r="D180" s="8"/>
      <c r="E180" s="31">
        <f t="shared" si="7"/>
        <v>0</v>
      </c>
    </row>
    <row r="181" spans="1:5">
      <c r="A181" s="33" t="s">
        <v>144</v>
      </c>
      <c r="B181" s="8">
        <f>SUM(B182:B182)</f>
        <v>0</v>
      </c>
      <c r="C181" s="8">
        <f>SUM(C182:C182)</f>
        <v>0</v>
      </c>
      <c r="D181" s="8"/>
      <c r="E181" s="31">
        <f t="shared" si="7"/>
        <v>0</v>
      </c>
    </row>
    <row r="182" spans="1:5">
      <c r="A182" s="33" t="s">
        <v>145</v>
      </c>
      <c r="B182" s="8"/>
      <c r="C182" s="8"/>
      <c r="D182" s="8"/>
      <c r="E182" s="31">
        <f t="shared" si="7"/>
        <v>0</v>
      </c>
    </row>
    <row r="183" spans="1:5">
      <c r="A183" s="32" t="s">
        <v>146</v>
      </c>
      <c r="B183" s="8">
        <f>SUM(B184:B184)</f>
        <v>11</v>
      </c>
      <c r="C183" s="8">
        <f>SUM(C184:C184)</f>
        <v>0</v>
      </c>
      <c r="D183" s="8"/>
      <c r="E183" s="31">
        <f t="shared" si="7"/>
        <v>11</v>
      </c>
    </row>
    <row r="184" spans="1:5">
      <c r="A184" s="33" t="s">
        <v>147</v>
      </c>
      <c r="B184" s="76">
        <v>11</v>
      </c>
      <c r="C184" s="76"/>
      <c r="D184" s="8"/>
      <c r="E184" s="31">
        <f t="shared" si="7"/>
        <v>11</v>
      </c>
    </row>
    <row r="185" spans="1:5">
      <c r="A185" s="32" t="s">
        <v>148</v>
      </c>
      <c r="B185" s="8">
        <f>SUM(B186:B186)</f>
        <v>0</v>
      </c>
      <c r="C185" s="8">
        <f>SUM(C186:C186)</f>
        <v>0</v>
      </c>
      <c r="D185" s="8"/>
      <c r="E185" s="31">
        <f t="shared" si="7"/>
        <v>0</v>
      </c>
    </row>
    <row r="186" spans="1:5">
      <c r="A186" s="33" t="s">
        <v>149</v>
      </c>
      <c r="B186" s="8"/>
      <c r="C186" s="8"/>
      <c r="D186" s="8"/>
      <c r="E186" s="31">
        <f t="shared" si="7"/>
        <v>0</v>
      </c>
    </row>
    <row r="187" spans="1:5">
      <c r="A187" s="8" t="s">
        <v>150</v>
      </c>
      <c r="B187" s="8">
        <f>SUM(B188:B189)</f>
        <v>0</v>
      </c>
      <c r="C187" s="8">
        <f>SUM(C188:C189)</f>
        <v>0</v>
      </c>
      <c r="D187" s="8"/>
      <c r="E187" s="31">
        <f t="shared" si="7"/>
        <v>0</v>
      </c>
    </row>
    <row r="188" spans="1:5">
      <c r="A188" s="33" t="s">
        <v>151</v>
      </c>
      <c r="B188" s="8"/>
      <c r="C188" s="8"/>
      <c r="D188" s="8"/>
      <c r="E188" s="31">
        <f t="shared" si="7"/>
        <v>0</v>
      </c>
    </row>
    <row r="189" spans="1:5">
      <c r="A189" s="33" t="s">
        <v>152</v>
      </c>
      <c r="B189" s="8"/>
      <c r="C189" s="8"/>
      <c r="D189" s="8"/>
      <c r="E189" s="31">
        <f t="shared" si="7"/>
        <v>0</v>
      </c>
    </row>
    <row r="190" spans="1:5">
      <c r="A190" s="32" t="s">
        <v>153</v>
      </c>
      <c r="B190" s="8">
        <f>SUM(B191:B191)</f>
        <v>9</v>
      </c>
      <c r="C190" s="8">
        <f>SUM(C191:C191)</f>
        <v>0</v>
      </c>
      <c r="D190" s="8"/>
      <c r="E190" s="31">
        <f t="shared" si="7"/>
        <v>9</v>
      </c>
    </row>
    <row r="191" spans="1:5">
      <c r="A191" s="33" t="s">
        <v>154</v>
      </c>
      <c r="B191" s="8">
        <v>9</v>
      </c>
      <c r="C191" s="8"/>
      <c r="D191" s="8"/>
      <c r="E191" s="31">
        <f t="shared" si="7"/>
        <v>9</v>
      </c>
    </row>
    <row r="192" spans="1:5">
      <c r="A192" s="8" t="s">
        <v>413</v>
      </c>
      <c r="B192" s="8">
        <f>SUM(B193,B198,B200,B203,B207)</f>
        <v>1162</v>
      </c>
      <c r="C192" s="8">
        <f>SUM(C193,C198,C200,C203,C207)</f>
        <v>0</v>
      </c>
      <c r="D192" s="8"/>
      <c r="E192" s="31">
        <f t="shared" si="7"/>
        <v>1162</v>
      </c>
    </row>
    <row r="193" spans="1:5">
      <c r="A193" s="8" t="s">
        <v>414</v>
      </c>
      <c r="B193" s="8">
        <f>SUM(B194:B197)</f>
        <v>143</v>
      </c>
      <c r="C193" s="8">
        <f>SUM(C194:C197)</f>
        <v>0</v>
      </c>
      <c r="D193" s="8"/>
      <c r="E193" s="31">
        <f t="shared" si="7"/>
        <v>143</v>
      </c>
    </row>
    <row r="194" spans="1:5">
      <c r="A194" s="8" t="s">
        <v>40</v>
      </c>
      <c r="B194" s="77">
        <v>44</v>
      </c>
      <c r="C194" s="77"/>
      <c r="D194" s="8"/>
      <c r="E194" s="31">
        <f t="shared" si="7"/>
        <v>44</v>
      </c>
    </row>
    <row r="195" spans="1:5">
      <c r="A195" s="8" t="s">
        <v>155</v>
      </c>
      <c r="B195" s="77">
        <v>24</v>
      </c>
      <c r="C195" s="77"/>
      <c r="D195" s="8"/>
      <c r="E195" s="31">
        <f t="shared" si="7"/>
        <v>24</v>
      </c>
    </row>
    <row r="196" spans="1:5">
      <c r="A196" s="8" t="s">
        <v>156</v>
      </c>
      <c r="B196" s="77">
        <v>47</v>
      </c>
      <c r="C196" s="77"/>
      <c r="D196" s="8"/>
      <c r="E196" s="31">
        <f t="shared" si="7"/>
        <v>47</v>
      </c>
    </row>
    <row r="197" spans="1:5">
      <c r="A197" s="8" t="s">
        <v>415</v>
      </c>
      <c r="B197" s="77">
        <v>28</v>
      </c>
      <c r="C197" s="77"/>
      <c r="D197" s="8"/>
      <c r="E197" s="31">
        <f t="shared" si="7"/>
        <v>28</v>
      </c>
    </row>
    <row r="198" spans="1:5">
      <c r="A198" s="8" t="s">
        <v>157</v>
      </c>
      <c r="B198" s="8">
        <f>SUM(B199:B199)</f>
        <v>0</v>
      </c>
      <c r="C198" s="8">
        <f>SUM(C199:C199)</f>
        <v>0</v>
      </c>
      <c r="D198" s="8"/>
      <c r="E198" s="31">
        <f t="shared" si="7"/>
        <v>0</v>
      </c>
    </row>
    <row r="199" spans="1:5">
      <c r="A199" s="8" t="s">
        <v>40</v>
      </c>
      <c r="B199" s="8"/>
      <c r="C199" s="8"/>
      <c r="D199" s="8"/>
      <c r="E199" s="31">
        <f t="shared" ref="E199:E228" si="8">SUM(B199:D199)</f>
        <v>0</v>
      </c>
    </row>
    <row r="200" spans="1:5">
      <c r="A200" s="8" t="s">
        <v>158</v>
      </c>
      <c r="B200" s="8">
        <f>SUM(B201:B202)</f>
        <v>50</v>
      </c>
      <c r="C200" s="8">
        <f>SUM(C201:C202)</f>
        <v>0</v>
      </c>
      <c r="D200" s="8"/>
      <c r="E200" s="31">
        <f t="shared" si="8"/>
        <v>50</v>
      </c>
    </row>
    <row r="201" spans="1:5">
      <c r="A201" s="8" t="s">
        <v>40</v>
      </c>
      <c r="B201" s="8"/>
      <c r="C201" s="8"/>
      <c r="D201" s="8"/>
      <c r="E201" s="31">
        <f t="shared" si="8"/>
        <v>0</v>
      </c>
    </row>
    <row r="202" spans="1:5">
      <c r="A202" s="8" t="s">
        <v>159</v>
      </c>
      <c r="B202" s="78">
        <v>50</v>
      </c>
      <c r="C202" s="78"/>
      <c r="D202" s="8"/>
      <c r="E202" s="31">
        <f t="shared" si="8"/>
        <v>50</v>
      </c>
    </row>
    <row r="203" spans="1:5">
      <c r="A203" s="8" t="s">
        <v>416</v>
      </c>
      <c r="B203" s="8">
        <f>SUM(B204:B206)</f>
        <v>969</v>
      </c>
      <c r="C203" s="8">
        <f>SUM(C204:C206)</f>
        <v>0</v>
      </c>
      <c r="D203" s="8"/>
      <c r="E203" s="31">
        <f t="shared" si="8"/>
        <v>969</v>
      </c>
    </row>
    <row r="204" spans="1:5">
      <c r="A204" s="8" t="s">
        <v>40</v>
      </c>
      <c r="B204" s="79">
        <v>749</v>
      </c>
      <c r="C204" s="79"/>
      <c r="D204" s="8"/>
      <c r="E204" s="31">
        <f t="shared" si="8"/>
        <v>749</v>
      </c>
    </row>
    <row r="205" spans="1:5">
      <c r="A205" s="8" t="s">
        <v>160</v>
      </c>
      <c r="B205" s="79">
        <v>70</v>
      </c>
      <c r="C205" s="79"/>
      <c r="D205" s="8"/>
      <c r="E205" s="31">
        <f t="shared" si="8"/>
        <v>70</v>
      </c>
    </row>
    <row r="206" spans="1:5">
      <c r="A206" s="8" t="s">
        <v>417</v>
      </c>
      <c r="B206" s="79">
        <v>150</v>
      </c>
      <c r="C206" s="79"/>
      <c r="D206" s="8"/>
      <c r="E206" s="31">
        <f t="shared" si="8"/>
        <v>150</v>
      </c>
    </row>
    <row r="207" spans="1:5">
      <c r="A207" s="8" t="s">
        <v>161</v>
      </c>
      <c r="B207" s="8">
        <f>SUM(B208:B208)</f>
        <v>0</v>
      </c>
      <c r="C207" s="8">
        <f>SUM(C208:C208)</f>
        <v>0</v>
      </c>
      <c r="D207" s="8"/>
      <c r="E207" s="31">
        <f t="shared" si="8"/>
        <v>0</v>
      </c>
    </row>
    <row r="208" spans="1:5">
      <c r="A208" s="8" t="s">
        <v>162</v>
      </c>
      <c r="B208" s="8"/>
      <c r="C208" s="8"/>
      <c r="D208" s="8"/>
      <c r="E208" s="31">
        <f t="shared" si="8"/>
        <v>0</v>
      </c>
    </row>
    <row r="209" spans="1:5">
      <c r="A209" s="8" t="s">
        <v>163</v>
      </c>
      <c r="B209" s="8">
        <f>SUM(B210,B216,B224,B226,B235,B237,B239,B242,B244,B250,B259,B261,B263,B266,B268,B270,B272,B274,B276,B278)</f>
        <v>12683</v>
      </c>
      <c r="C209" s="8">
        <f>SUM(C210,C216,C224,C226,C235,C237,C239,C242,C244,C250,C259,C261,C263,C266,C268,C270,C272,C274,C276,C278)</f>
        <v>1907</v>
      </c>
      <c r="D209" s="8">
        <f>SUM(D210,D216,D224,D226,D235,D237,D239,D242,D244,D250,D259,D261,D263,D266,D268,D270,D272,D274,D276,D278)</f>
        <v>4567</v>
      </c>
      <c r="E209" s="31">
        <f t="shared" si="8"/>
        <v>19157</v>
      </c>
    </row>
    <row r="210" spans="1:5">
      <c r="A210" s="8" t="s">
        <v>164</v>
      </c>
      <c r="B210" s="8">
        <f>SUM(B211:B215)</f>
        <v>1059</v>
      </c>
      <c r="C210" s="8">
        <f>SUM(C211:C215)</f>
        <v>0</v>
      </c>
      <c r="D210" s="8"/>
      <c r="E210" s="31">
        <f t="shared" si="8"/>
        <v>1059</v>
      </c>
    </row>
    <row r="211" spans="1:5">
      <c r="A211" s="8" t="s">
        <v>40</v>
      </c>
      <c r="B211" s="80">
        <v>25</v>
      </c>
      <c r="C211" s="80"/>
      <c r="D211" s="8"/>
      <c r="E211" s="31">
        <f t="shared" si="8"/>
        <v>25</v>
      </c>
    </row>
    <row r="212" spans="1:5">
      <c r="A212" s="8" t="s">
        <v>165</v>
      </c>
      <c r="B212" s="80">
        <v>26</v>
      </c>
      <c r="C212" s="80"/>
      <c r="D212" s="8"/>
      <c r="E212" s="31">
        <f t="shared" si="8"/>
        <v>26</v>
      </c>
    </row>
    <row r="213" spans="1:5">
      <c r="A213" s="8" t="s">
        <v>166</v>
      </c>
      <c r="B213" s="80">
        <v>121</v>
      </c>
      <c r="C213" s="80"/>
      <c r="D213" s="8"/>
      <c r="E213" s="31">
        <f t="shared" si="8"/>
        <v>121</v>
      </c>
    </row>
    <row r="214" spans="1:5">
      <c r="A214" s="8" t="s">
        <v>167</v>
      </c>
      <c r="B214" s="80">
        <v>1</v>
      </c>
      <c r="C214" s="80"/>
      <c r="D214" s="8"/>
      <c r="E214" s="31">
        <f t="shared" si="8"/>
        <v>1</v>
      </c>
    </row>
    <row r="215" spans="1:5">
      <c r="A215" s="8" t="s">
        <v>168</v>
      </c>
      <c r="B215" s="8">
        <v>886</v>
      </c>
      <c r="C215" s="8"/>
      <c r="D215" s="8"/>
      <c r="E215" s="31">
        <f t="shared" si="8"/>
        <v>886</v>
      </c>
    </row>
    <row r="216" spans="1:5">
      <c r="A216" s="8" t="s">
        <v>169</v>
      </c>
      <c r="B216" s="8">
        <f>SUM(B217:B223)</f>
        <v>684</v>
      </c>
      <c r="C216" s="8">
        <f>SUM(C217:C223)</f>
        <v>25</v>
      </c>
      <c r="D216" s="8"/>
      <c r="E216" s="31">
        <f t="shared" si="8"/>
        <v>709</v>
      </c>
    </row>
    <row r="217" spans="1:5">
      <c r="A217" s="8" t="s">
        <v>40</v>
      </c>
      <c r="B217" s="81">
        <v>62</v>
      </c>
      <c r="C217" s="81"/>
      <c r="D217" s="8"/>
      <c r="E217" s="31">
        <f t="shared" si="8"/>
        <v>62</v>
      </c>
    </row>
    <row r="218" spans="1:5">
      <c r="A218" s="8" t="s">
        <v>42</v>
      </c>
      <c r="B218" s="81">
        <v>37</v>
      </c>
      <c r="C218" s="81"/>
      <c r="D218" s="8"/>
      <c r="E218" s="31">
        <f t="shared" si="8"/>
        <v>37</v>
      </c>
    </row>
    <row r="219" spans="1:5">
      <c r="A219" s="8" t="s">
        <v>219</v>
      </c>
      <c r="B219" s="81">
        <v>35</v>
      </c>
      <c r="C219" s="81"/>
      <c r="D219" s="8"/>
      <c r="E219" s="31">
        <f t="shared" si="8"/>
        <v>35</v>
      </c>
    </row>
    <row r="220" spans="1:5">
      <c r="A220" s="8" t="s">
        <v>418</v>
      </c>
      <c r="B220" s="81"/>
      <c r="C220" s="81">
        <v>10</v>
      </c>
      <c r="D220" s="8"/>
      <c r="E220" s="31">
        <f t="shared" si="8"/>
        <v>10</v>
      </c>
    </row>
    <row r="221" spans="1:5">
      <c r="A221" s="8" t="s">
        <v>170</v>
      </c>
      <c r="B221" s="81">
        <v>550</v>
      </c>
      <c r="C221" s="81">
        <v>15</v>
      </c>
      <c r="D221" s="8"/>
      <c r="E221" s="31">
        <f t="shared" si="8"/>
        <v>565</v>
      </c>
    </row>
    <row r="222" spans="1:5">
      <c r="A222" s="8" t="s">
        <v>220</v>
      </c>
      <c r="B222" s="8"/>
      <c r="C222" s="8"/>
      <c r="D222" s="8"/>
      <c r="E222" s="31">
        <f t="shared" si="8"/>
        <v>0</v>
      </c>
    </row>
    <row r="223" spans="1:5">
      <c r="A223" s="8" t="s">
        <v>171</v>
      </c>
      <c r="B223" s="8"/>
      <c r="C223" s="8"/>
      <c r="D223" s="8"/>
      <c r="E223" s="31">
        <f t="shared" si="8"/>
        <v>0</v>
      </c>
    </row>
    <row r="224" spans="1:5">
      <c r="A224" s="8" t="s">
        <v>172</v>
      </c>
      <c r="B224" s="37">
        <f>SUM(B225)</f>
        <v>0</v>
      </c>
      <c r="C224" s="37">
        <f>SUM(C225)</f>
        <v>0</v>
      </c>
      <c r="D224" s="8"/>
      <c r="E224" s="31">
        <f t="shared" si="8"/>
        <v>0</v>
      </c>
    </row>
    <row r="225" spans="1:5">
      <c r="A225" s="8" t="s">
        <v>173</v>
      </c>
      <c r="B225" s="38"/>
      <c r="C225" s="38"/>
      <c r="D225" s="8"/>
      <c r="E225" s="31">
        <f t="shared" si="8"/>
        <v>0</v>
      </c>
    </row>
    <row r="226" spans="1:5">
      <c r="A226" s="8" t="s">
        <v>174</v>
      </c>
      <c r="B226" s="8">
        <f>SUM(B227:B234)</f>
        <v>8090</v>
      </c>
      <c r="C226" s="8">
        <f>SUM(C227:C234)</f>
        <v>375</v>
      </c>
      <c r="D226" s="8">
        <f t="shared" ref="D226" si="9">SUM(D227:D234)</f>
        <v>509</v>
      </c>
      <c r="E226" s="31">
        <f t="shared" si="8"/>
        <v>8974</v>
      </c>
    </row>
    <row r="227" spans="1:5">
      <c r="A227" s="8" t="s">
        <v>175</v>
      </c>
      <c r="B227" s="82">
        <v>175</v>
      </c>
      <c r="C227" s="82">
        <v>5</v>
      </c>
      <c r="D227" s="8"/>
      <c r="E227" s="31">
        <f t="shared" si="8"/>
        <v>180</v>
      </c>
    </row>
    <row r="228" spans="1:5">
      <c r="A228" s="8" t="s">
        <v>176</v>
      </c>
      <c r="B228" s="82">
        <v>113</v>
      </c>
      <c r="C228" s="82"/>
      <c r="D228" s="8"/>
      <c r="E228" s="31">
        <f t="shared" si="8"/>
        <v>113</v>
      </c>
    </row>
    <row r="229" spans="1:5">
      <c r="A229" s="8" t="s">
        <v>177</v>
      </c>
      <c r="B229" s="82">
        <v>18</v>
      </c>
      <c r="C229" s="82"/>
      <c r="D229" s="8"/>
      <c r="E229" s="31">
        <f t="shared" ref="E229:E266" si="10">SUM(B229:D229)</f>
        <v>18</v>
      </c>
    </row>
    <row r="230" spans="1:5">
      <c r="A230" s="8" t="s">
        <v>178</v>
      </c>
      <c r="B230" s="82"/>
      <c r="C230" s="82"/>
      <c r="D230" s="8"/>
      <c r="E230" s="31">
        <f t="shared" si="10"/>
        <v>0</v>
      </c>
    </row>
    <row r="231" spans="1:5">
      <c r="A231" s="8" t="s">
        <v>179</v>
      </c>
      <c r="B231" s="82">
        <v>2877</v>
      </c>
      <c r="C231" s="82">
        <v>370</v>
      </c>
      <c r="D231" s="8"/>
      <c r="E231" s="31">
        <f t="shared" si="10"/>
        <v>3247</v>
      </c>
    </row>
    <row r="232" spans="1:5">
      <c r="A232" s="8" t="s">
        <v>180</v>
      </c>
      <c r="B232" s="82"/>
      <c r="C232" s="82"/>
      <c r="D232" s="8"/>
      <c r="E232" s="31">
        <f t="shared" si="10"/>
        <v>0</v>
      </c>
    </row>
    <row r="233" spans="1:5">
      <c r="A233" s="8" t="s">
        <v>181</v>
      </c>
      <c r="B233" s="82">
        <v>4907</v>
      </c>
      <c r="C233" s="82"/>
      <c r="D233" s="8">
        <v>509</v>
      </c>
      <c r="E233" s="31">
        <f t="shared" si="10"/>
        <v>5416</v>
      </c>
    </row>
    <row r="234" spans="1:5">
      <c r="A234" s="8" t="s">
        <v>182</v>
      </c>
      <c r="B234" s="8"/>
      <c r="C234" s="8"/>
      <c r="D234" s="8"/>
      <c r="E234" s="31">
        <f t="shared" si="10"/>
        <v>0</v>
      </c>
    </row>
    <row r="235" spans="1:5">
      <c r="A235" s="8" t="s">
        <v>183</v>
      </c>
      <c r="B235" s="8">
        <f>SUM(B236:B236)</f>
        <v>0</v>
      </c>
      <c r="C235" s="8">
        <f>SUM(C236:C236)</f>
        <v>0</v>
      </c>
      <c r="D235" s="8"/>
      <c r="E235" s="31">
        <f t="shared" si="10"/>
        <v>0</v>
      </c>
    </row>
    <row r="236" spans="1:5">
      <c r="A236" s="8" t="s">
        <v>184</v>
      </c>
      <c r="B236" s="8"/>
      <c r="C236" s="8"/>
      <c r="D236" s="8"/>
      <c r="E236" s="31">
        <f t="shared" si="10"/>
        <v>0</v>
      </c>
    </row>
    <row r="237" spans="1:5">
      <c r="A237" s="8" t="s">
        <v>185</v>
      </c>
      <c r="B237" s="8">
        <f>SUM(B238:B238)</f>
        <v>338</v>
      </c>
      <c r="C237" s="8">
        <f>SUM(C238:C238)</f>
        <v>0</v>
      </c>
      <c r="D237" s="8"/>
      <c r="E237" s="31">
        <f t="shared" si="10"/>
        <v>338</v>
      </c>
    </row>
    <row r="238" spans="1:5">
      <c r="A238" s="8" t="s">
        <v>186</v>
      </c>
      <c r="B238" s="83">
        <v>338</v>
      </c>
      <c r="C238" s="83"/>
      <c r="D238" s="8"/>
      <c r="E238" s="31">
        <f t="shared" si="10"/>
        <v>338</v>
      </c>
    </row>
    <row r="239" spans="1:5">
      <c r="A239" s="8" t="s">
        <v>187</v>
      </c>
      <c r="B239" s="8">
        <f>SUM(B240:B241)</f>
        <v>500</v>
      </c>
      <c r="C239" s="8">
        <f>SUM(C240:C241)</f>
        <v>1507</v>
      </c>
      <c r="D239" s="8">
        <f>SUM(D240:D241)</f>
        <v>379</v>
      </c>
      <c r="E239" s="31">
        <f t="shared" si="10"/>
        <v>2386</v>
      </c>
    </row>
    <row r="240" spans="1:5">
      <c r="A240" s="8" t="s">
        <v>188</v>
      </c>
      <c r="B240" s="84"/>
      <c r="C240" s="84">
        <v>1507</v>
      </c>
      <c r="D240" s="8"/>
      <c r="E240" s="31">
        <f t="shared" si="10"/>
        <v>1507</v>
      </c>
    </row>
    <row r="241" spans="1:5">
      <c r="A241" s="8" t="s">
        <v>189</v>
      </c>
      <c r="B241" s="84">
        <f>500</f>
        <v>500</v>
      </c>
      <c r="C241" s="84"/>
      <c r="D241" s="8">
        <v>379</v>
      </c>
      <c r="E241" s="31">
        <f t="shared" si="10"/>
        <v>879</v>
      </c>
    </row>
    <row r="242" spans="1:5">
      <c r="A242" s="8" t="s">
        <v>190</v>
      </c>
      <c r="B242" s="8">
        <f>SUM(B243:B243)</f>
        <v>125</v>
      </c>
      <c r="C242" s="8">
        <f>SUM(C243:C243)</f>
        <v>0</v>
      </c>
      <c r="D242" s="8"/>
      <c r="E242" s="31">
        <f t="shared" si="10"/>
        <v>125</v>
      </c>
    </row>
    <row r="243" spans="1:5">
      <c r="A243" s="8" t="s">
        <v>191</v>
      </c>
      <c r="B243" s="85">
        <v>125</v>
      </c>
      <c r="C243" s="85"/>
      <c r="D243" s="8"/>
      <c r="E243" s="31">
        <f t="shared" si="10"/>
        <v>125</v>
      </c>
    </row>
    <row r="244" spans="1:5">
      <c r="A244" s="8" t="s">
        <v>192</v>
      </c>
      <c r="B244" s="8">
        <f>SUM(B245:B249)</f>
        <v>194</v>
      </c>
      <c r="C244" s="8">
        <f>SUM(C245:C249)</f>
        <v>0</v>
      </c>
      <c r="D244" s="8"/>
      <c r="E244" s="31">
        <f t="shared" si="10"/>
        <v>194</v>
      </c>
    </row>
    <row r="245" spans="1:5">
      <c r="A245" s="8" t="s">
        <v>193</v>
      </c>
      <c r="B245" s="86">
        <v>64</v>
      </c>
      <c r="C245" s="86"/>
      <c r="D245" s="8"/>
      <c r="E245" s="31">
        <f t="shared" si="10"/>
        <v>64</v>
      </c>
    </row>
    <row r="246" spans="1:5">
      <c r="A246" s="8" t="s">
        <v>194</v>
      </c>
      <c r="B246" s="86">
        <v>87</v>
      </c>
      <c r="C246" s="86"/>
      <c r="D246" s="8"/>
      <c r="E246" s="31">
        <f t="shared" si="10"/>
        <v>87</v>
      </c>
    </row>
    <row r="247" spans="1:5">
      <c r="A247" s="8" t="s">
        <v>195</v>
      </c>
      <c r="B247" s="86">
        <v>27</v>
      </c>
      <c r="C247" s="86"/>
      <c r="D247" s="8"/>
      <c r="E247" s="31">
        <f t="shared" si="10"/>
        <v>27</v>
      </c>
    </row>
    <row r="248" spans="1:5">
      <c r="A248" s="8" t="s">
        <v>196</v>
      </c>
      <c r="B248" s="86"/>
      <c r="C248" s="86"/>
      <c r="D248" s="8"/>
      <c r="E248" s="31">
        <f t="shared" si="10"/>
        <v>0</v>
      </c>
    </row>
    <row r="249" spans="1:5">
      <c r="A249" s="8" t="s">
        <v>197</v>
      </c>
      <c r="B249" s="86">
        <v>16</v>
      </c>
      <c r="C249" s="86"/>
      <c r="D249" s="8"/>
      <c r="E249" s="31">
        <f t="shared" si="10"/>
        <v>16</v>
      </c>
    </row>
    <row r="250" spans="1:5">
      <c r="A250" s="8" t="s">
        <v>198</v>
      </c>
      <c r="B250" s="8">
        <f>SUM(B251:B258)</f>
        <v>76</v>
      </c>
      <c r="C250" s="8">
        <f>SUM(C251:C258)</f>
        <v>0</v>
      </c>
      <c r="D250" s="8">
        <f t="shared" ref="D250" si="11">SUM(D251:D258)</f>
        <v>14</v>
      </c>
      <c r="E250" s="31">
        <f t="shared" si="10"/>
        <v>90</v>
      </c>
    </row>
    <row r="251" spans="1:5">
      <c r="A251" s="8" t="s">
        <v>40</v>
      </c>
      <c r="B251" s="87">
        <v>30</v>
      </c>
      <c r="C251" s="87"/>
      <c r="D251" s="8"/>
      <c r="E251" s="31">
        <f t="shared" si="10"/>
        <v>30</v>
      </c>
    </row>
    <row r="252" spans="1:5">
      <c r="A252" s="8" t="s">
        <v>41</v>
      </c>
      <c r="B252" s="87">
        <v>7</v>
      </c>
      <c r="C252" s="87"/>
      <c r="D252" s="8"/>
      <c r="E252" s="31">
        <f t="shared" si="10"/>
        <v>7</v>
      </c>
    </row>
    <row r="253" spans="1:5">
      <c r="A253" s="8" t="s">
        <v>42</v>
      </c>
      <c r="B253" s="87">
        <v>11</v>
      </c>
      <c r="C253" s="87"/>
      <c r="D253" s="8"/>
      <c r="E253" s="31">
        <f t="shared" si="10"/>
        <v>11</v>
      </c>
    </row>
    <row r="254" spans="1:5">
      <c r="A254" s="8" t="s">
        <v>199</v>
      </c>
      <c r="B254" s="87">
        <v>2</v>
      </c>
      <c r="C254" s="87"/>
      <c r="D254" s="8"/>
      <c r="E254" s="31">
        <f t="shared" si="10"/>
        <v>2</v>
      </c>
    </row>
    <row r="255" spans="1:5">
      <c r="A255" s="8" t="s">
        <v>200</v>
      </c>
      <c r="B255" s="87"/>
      <c r="C255" s="87"/>
      <c r="D255" s="8">
        <v>14</v>
      </c>
      <c r="E255" s="31">
        <f t="shared" si="10"/>
        <v>14</v>
      </c>
    </row>
    <row r="256" spans="1:5">
      <c r="A256" s="8" t="s">
        <v>201</v>
      </c>
      <c r="B256" s="87"/>
      <c r="C256" s="87"/>
      <c r="D256" s="8"/>
      <c r="E256" s="31">
        <f t="shared" si="10"/>
        <v>0</v>
      </c>
    </row>
    <row r="257" spans="1:5">
      <c r="A257" s="8" t="s">
        <v>202</v>
      </c>
      <c r="B257" s="88">
        <v>20</v>
      </c>
      <c r="C257" s="88"/>
      <c r="D257" s="8"/>
      <c r="E257" s="31">
        <f t="shared" si="10"/>
        <v>20</v>
      </c>
    </row>
    <row r="258" spans="1:5">
      <c r="A258" s="8" t="s">
        <v>203</v>
      </c>
      <c r="B258" s="87">
        <f>1+5</f>
        <v>6</v>
      </c>
      <c r="C258" s="87"/>
      <c r="D258" s="8"/>
      <c r="E258" s="31">
        <f t="shared" si="10"/>
        <v>6</v>
      </c>
    </row>
    <row r="259" spans="1:5">
      <c r="A259" s="8" t="s">
        <v>947</v>
      </c>
      <c r="B259" s="8">
        <f>SUM(B260:B260)</f>
        <v>0</v>
      </c>
      <c r="C259" s="8">
        <f>SUM(C260:C260)</f>
        <v>0</v>
      </c>
      <c r="D259" s="8"/>
      <c r="E259" s="31">
        <f t="shared" si="10"/>
        <v>0</v>
      </c>
    </row>
    <row r="260" spans="1:5">
      <c r="A260" s="8" t="s">
        <v>420</v>
      </c>
      <c r="B260" s="8"/>
      <c r="C260" s="8"/>
      <c r="D260" s="8"/>
      <c r="E260" s="31">
        <f t="shared" si="10"/>
        <v>0</v>
      </c>
    </row>
    <row r="261" spans="1:5">
      <c r="A261" s="8" t="s">
        <v>204</v>
      </c>
      <c r="B261" s="8">
        <f>SUM(B262:B262)</f>
        <v>4</v>
      </c>
      <c r="C261" s="8">
        <f>SUM(C262:C262)</f>
        <v>0</v>
      </c>
      <c r="D261" s="8"/>
      <c r="E261" s="31">
        <f t="shared" si="10"/>
        <v>4</v>
      </c>
    </row>
    <row r="262" spans="1:5">
      <c r="A262" s="8" t="s">
        <v>40</v>
      </c>
      <c r="B262" s="89">
        <v>4</v>
      </c>
      <c r="C262" s="89"/>
      <c r="D262" s="8"/>
      <c r="E262" s="31">
        <f t="shared" si="10"/>
        <v>4</v>
      </c>
    </row>
    <row r="263" spans="1:5">
      <c r="A263" s="8" t="s">
        <v>205</v>
      </c>
      <c r="B263" s="8">
        <f>SUM(B264:B265)</f>
        <v>240</v>
      </c>
      <c r="C263" s="8">
        <f>SUM(C264:C265)</f>
        <v>0</v>
      </c>
      <c r="D263" s="8"/>
      <c r="E263" s="31">
        <f t="shared" si="10"/>
        <v>240</v>
      </c>
    </row>
    <row r="264" spans="1:5">
      <c r="A264" s="8" t="s">
        <v>206</v>
      </c>
      <c r="B264" s="90">
        <v>10</v>
      </c>
      <c r="C264" s="90"/>
      <c r="D264" s="8"/>
      <c r="E264" s="31">
        <f t="shared" si="10"/>
        <v>10</v>
      </c>
    </row>
    <row r="265" spans="1:5">
      <c r="A265" s="8" t="s">
        <v>207</v>
      </c>
      <c r="B265" s="90">
        <v>230</v>
      </c>
      <c r="C265" s="90"/>
      <c r="D265" s="8"/>
      <c r="E265" s="31">
        <f t="shared" si="10"/>
        <v>230</v>
      </c>
    </row>
    <row r="266" spans="1:5">
      <c r="A266" s="8" t="s">
        <v>208</v>
      </c>
      <c r="B266" s="8">
        <f>SUM(B267:B267)</f>
        <v>2</v>
      </c>
      <c r="C266" s="8">
        <f>SUM(C267:C267)</f>
        <v>0</v>
      </c>
      <c r="D266" s="8">
        <f>SUM(D267:D267)</f>
        <v>40</v>
      </c>
      <c r="E266" s="31">
        <f t="shared" si="10"/>
        <v>42</v>
      </c>
    </row>
    <row r="267" spans="1:5">
      <c r="A267" s="8" t="s">
        <v>209</v>
      </c>
      <c r="B267" s="91">
        <f>2</f>
        <v>2</v>
      </c>
      <c r="C267" s="91"/>
      <c r="D267" s="8">
        <v>40</v>
      </c>
      <c r="E267" s="31">
        <f t="shared" ref="E267:E305" si="12">SUM(B267:D267)</f>
        <v>42</v>
      </c>
    </row>
    <row r="268" spans="1:5">
      <c r="A268" s="8" t="s">
        <v>210</v>
      </c>
      <c r="B268" s="37">
        <f>SUM(B269:B269)</f>
        <v>380</v>
      </c>
      <c r="C268" s="37">
        <f>SUM(C269:C269)</f>
        <v>0</v>
      </c>
      <c r="D268" s="37">
        <f>SUM(D269:D269)</f>
        <v>907</v>
      </c>
      <c r="E268" s="31">
        <f t="shared" si="12"/>
        <v>1287</v>
      </c>
    </row>
    <row r="269" spans="1:5">
      <c r="A269" s="8" t="s">
        <v>211</v>
      </c>
      <c r="B269" s="38">
        <f>380</f>
        <v>380</v>
      </c>
      <c r="C269" s="38"/>
      <c r="D269" s="8">
        <v>907</v>
      </c>
      <c r="E269" s="31">
        <f t="shared" si="12"/>
        <v>1287</v>
      </c>
    </row>
    <row r="270" spans="1:5">
      <c r="A270" s="8" t="s">
        <v>212</v>
      </c>
      <c r="B270" s="8">
        <f>SUM(B271:B271)</f>
        <v>0</v>
      </c>
      <c r="C270" s="8">
        <f>SUM(C271:C271)</f>
        <v>0</v>
      </c>
      <c r="D270" s="8"/>
      <c r="E270" s="31">
        <f t="shared" si="12"/>
        <v>0</v>
      </c>
    </row>
    <row r="271" spans="1:5">
      <c r="A271" s="8" t="s">
        <v>421</v>
      </c>
      <c r="B271" s="8"/>
      <c r="C271" s="8"/>
      <c r="D271" s="8"/>
      <c r="E271" s="31">
        <f t="shared" si="12"/>
        <v>0</v>
      </c>
    </row>
    <row r="272" spans="1:5">
      <c r="A272" s="8" t="s">
        <v>213</v>
      </c>
      <c r="B272" s="8">
        <f>SUM(B273:B273)</f>
        <v>0</v>
      </c>
      <c r="C272" s="8">
        <f>SUM(C273:C273)</f>
        <v>0</v>
      </c>
      <c r="D272" s="8"/>
      <c r="E272" s="31">
        <f t="shared" si="12"/>
        <v>0</v>
      </c>
    </row>
    <row r="273" spans="1:5">
      <c r="A273" s="8" t="s">
        <v>214</v>
      </c>
      <c r="B273" s="8"/>
      <c r="C273" s="8"/>
      <c r="D273" s="8"/>
      <c r="E273" s="31">
        <f t="shared" si="12"/>
        <v>0</v>
      </c>
    </row>
    <row r="274" spans="1:5">
      <c r="A274" s="8" t="s">
        <v>215</v>
      </c>
      <c r="B274" s="37">
        <f>SUM(B275:B275)</f>
        <v>240</v>
      </c>
      <c r="C274" s="37">
        <f>SUM(C275:C275)</f>
        <v>0</v>
      </c>
      <c r="D274" s="37">
        <f>SUM(D275:D275)</f>
        <v>2718</v>
      </c>
      <c r="E274" s="31">
        <f t="shared" si="12"/>
        <v>2958</v>
      </c>
    </row>
    <row r="275" spans="1:5">
      <c r="A275" s="8" t="s">
        <v>216</v>
      </c>
      <c r="B275" s="38">
        <f>240</f>
        <v>240</v>
      </c>
      <c r="C275" s="38"/>
      <c r="D275" s="8">
        <f>2540+178</f>
        <v>2718</v>
      </c>
      <c r="E275" s="31">
        <f t="shared" si="12"/>
        <v>2958</v>
      </c>
    </row>
    <row r="276" spans="1:5">
      <c r="A276" s="8" t="s">
        <v>217</v>
      </c>
      <c r="B276" s="37">
        <f>SUM(B277:B277)</f>
        <v>0</v>
      </c>
      <c r="C276" s="37">
        <f>SUM(C277:C277)</f>
        <v>0</v>
      </c>
      <c r="D276" s="8"/>
      <c r="E276" s="31">
        <f t="shared" si="12"/>
        <v>0</v>
      </c>
    </row>
    <row r="277" spans="1:5">
      <c r="A277" s="8" t="s">
        <v>218</v>
      </c>
      <c r="B277" s="38"/>
      <c r="C277" s="38"/>
      <c r="D277" s="8"/>
      <c r="E277" s="31">
        <f t="shared" si="12"/>
        <v>0</v>
      </c>
    </row>
    <row r="278" spans="1:5">
      <c r="A278" s="8" t="s">
        <v>221</v>
      </c>
      <c r="B278" s="92">
        <v>751</v>
      </c>
      <c r="C278" s="92"/>
      <c r="D278" s="8"/>
      <c r="E278" s="31">
        <f t="shared" si="12"/>
        <v>751</v>
      </c>
    </row>
    <row r="279" spans="1:5">
      <c r="A279" s="8" t="s">
        <v>422</v>
      </c>
      <c r="B279" s="8">
        <f>SUM(B280,B285,B289,B293,B298,B301,B305,B308,B311,B315,B317,B320)</f>
        <v>4906</v>
      </c>
      <c r="C279" s="8">
        <f>SUM(C280,C285,C289,C293,C298,C301,C305,C308,C311,C315,C317,C320)</f>
        <v>217</v>
      </c>
      <c r="D279" s="8">
        <f>SUM(D280,D285,D289,D293,D298,D301,D305,D308,D311,D315,D317,D320)</f>
        <v>3912</v>
      </c>
      <c r="E279" s="31">
        <f t="shared" si="12"/>
        <v>9035</v>
      </c>
    </row>
    <row r="280" spans="1:5">
      <c r="A280" s="8" t="s">
        <v>423</v>
      </c>
      <c r="B280" s="8">
        <f>SUM(B281:B284)</f>
        <v>269</v>
      </c>
      <c r="C280" s="8">
        <f>SUM(C281:C284)</f>
        <v>0</v>
      </c>
      <c r="D280" s="8"/>
      <c r="E280" s="31">
        <f t="shared" si="12"/>
        <v>269</v>
      </c>
    </row>
    <row r="281" spans="1:5">
      <c r="A281" s="8" t="s">
        <v>40</v>
      </c>
      <c r="B281" s="93">
        <v>144</v>
      </c>
      <c r="C281" s="93"/>
      <c r="D281" s="8"/>
      <c r="E281" s="31">
        <f t="shared" si="12"/>
        <v>144</v>
      </c>
    </row>
    <row r="282" spans="1:5">
      <c r="A282" s="8" t="s">
        <v>41</v>
      </c>
      <c r="B282" s="93">
        <v>27</v>
      </c>
      <c r="C282" s="93"/>
      <c r="D282" s="8"/>
      <c r="E282" s="31">
        <f t="shared" si="12"/>
        <v>27</v>
      </c>
    </row>
    <row r="283" spans="1:5">
      <c r="A283" s="8" t="s">
        <v>42</v>
      </c>
      <c r="B283" s="93"/>
      <c r="C283" s="93"/>
      <c r="D283" s="8"/>
      <c r="E283" s="31">
        <f t="shared" si="12"/>
        <v>0</v>
      </c>
    </row>
    <row r="284" spans="1:5">
      <c r="A284" s="8" t="s">
        <v>424</v>
      </c>
      <c r="B284" s="93">
        <v>98</v>
      </c>
      <c r="C284" s="93"/>
      <c r="D284" s="8"/>
      <c r="E284" s="31">
        <f t="shared" si="12"/>
        <v>98</v>
      </c>
    </row>
    <row r="285" spans="1:5">
      <c r="A285" s="8" t="s">
        <v>222</v>
      </c>
      <c r="B285" s="8">
        <f>SUM(B286:B288)</f>
        <v>104</v>
      </c>
      <c r="C285" s="8">
        <f>SUM(C286:C288)</f>
        <v>0</v>
      </c>
      <c r="D285" s="8">
        <f>SUM(D286:D288)</f>
        <v>210</v>
      </c>
      <c r="E285" s="31">
        <f t="shared" si="12"/>
        <v>314</v>
      </c>
    </row>
    <row r="286" spans="1:5">
      <c r="A286" s="8" t="s">
        <v>223</v>
      </c>
      <c r="B286" s="94">
        <v>80</v>
      </c>
      <c r="C286" s="94"/>
      <c r="D286" s="8"/>
      <c r="E286" s="31">
        <f t="shared" si="12"/>
        <v>80</v>
      </c>
    </row>
    <row r="287" spans="1:5">
      <c r="A287" s="8" t="s">
        <v>224</v>
      </c>
      <c r="B287" s="94">
        <v>24</v>
      </c>
      <c r="C287" s="94"/>
      <c r="D287" s="8"/>
      <c r="E287" s="31">
        <f t="shared" si="12"/>
        <v>24</v>
      </c>
    </row>
    <row r="288" spans="1:5">
      <c r="A288" s="8" t="s">
        <v>225</v>
      </c>
      <c r="B288" s="8"/>
      <c r="C288" s="8"/>
      <c r="D288" s="8">
        <v>210</v>
      </c>
      <c r="E288" s="31">
        <f t="shared" si="12"/>
        <v>210</v>
      </c>
    </row>
    <row r="289" spans="1:5">
      <c r="A289" s="8" t="s">
        <v>226</v>
      </c>
      <c r="B289" s="8">
        <f>SUM(B290:B292)</f>
        <v>951</v>
      </c>
      <c r="C289" s="8">
        <f>SUM(C290:C292)</f>
        <v>0</v>
      </c>
      <c r="D289" s="8">
        <f t="shared" ref="D289" si="13">SUM(D290:D292)</f>
        <v>84</v>
      </c>
      <c r="E289" s="31">
        <f t="shared" si="12"/>
        <v>1035</v>
      </c>
    </row>
    <row r="290" spans="1:5">
      <c r="A290" s="8" t="s">
        <v>227</v>
      </c>
      <c r="B290" s="95">
        <v>5</v>
      </c>
      <c r="C290" s="95"/>
      <c r="D290" s="8"/>
      <c r="E290" s="31">
        <f t="shared" si="12"/>
        <v>5</v>
      </c>
    </row>
    <row r="291" spans="1:5">
      <c r="A291" s="8" t="s">
        <v>228</v>
      </c>
      <c r="B291" s="95">
        <v>414</v>
      </c>
      <c r="C291" s="95"/>
      <c r="D291" s="8"/>
      <c r="E291" s="31">
        <f t="shared" si="12"/>
        <v>414</v>
      </c>
    </row>
    <row r="292" spans="1:5">
      <c r="A292" s="8" t="s">
        <v>229</v>
      </c>
      <c r="B292" s="95">
        <f>532</f>
        <v>532</v>
      </c>
      <c r="C292" s="95"/>
      <c r="D292" s="8">
        <v>84</v>
      </c>
      <c r="E292" s="31">
        <f t="shared" si="12"/>
        <v>616</v>
      </c>
    </row>
    <row r="293" spans="1:5">
      <c r="A293" s="8" t="s">
        <v>230</v>
      </c>
      <c r="B293" s="8">
        <f>SUM(B294:B297)</f>
        <v>665</v>
      </c>
      <c r="C293" s="8">
        <f>SUM(C294:C297)</f>
        <v>0</v>
      </c>
      <c r="D293" s="8">
        <f>SUM(D294:D297)</f>
        <v>303</v>
      </c>
      <c r="E293" s="31">
        <f t="shared" si="12"/>
        <v>968</v>
      </c>
    </row>
    <row r="294" spans="1:5">
      <c r="A294" s="8" t="s">
        <v>231</v>
      </c>
      <c r="B294" s="96">
        <v>306</v>
      </c>
      <c r="C294" s="96"/>
      <c r="D294" s="8"/>
      <c r="E294" s="31">
        <f t="shared" si="12"/>
        <v>306</v>
      </c>
    </row>
    <row r="295" spans="1:5">
      <c r="A295" s="8" t="s">
        <v>232</v>
      </c>
      <c r="B295" s="96">
        <v>177</v>
      </c>
      <c r="C295" s="96"/>
      <c r="D295" s="8"/>
      <c r="E295" s="31">
        <f t="shared" si="12"/>
        <v>177</v>
      </c>
    </row>
    <row r="296" spans="1:5">
      <c r="A296" s="8" t="s">
        <v>233</v>
      </c>
      <c r="B296" s="96">
        <f>156</f>
        <v>156</v>
      </c>
      <c r="C296" s="96"/>
      <c r="D296" s="8">
        <v>303</v>
      </c>
      <c r="E296" s="31">
        <f t="shared" si="12"/>
        <v>459</v>
      </c>
    </row>
    <row r="297" spans="1:5">
      <c r="A297" s="8" t="s">
        <v>234</v>
      </c>
      <c r="B297" s="96">
        <v>26</v>
      </c>
      <c r="C297" s="96"/>
      <c r="D297" s="8"/>
      <c r="E297" s="31">
        <f t="shared" si="12"/>
        <v>26</v>
      </c>
    </row>
    <row r="298" spans="1:5">
      <c r="A298" s="8" t="s">
        <v>235</v>
      </c>
      <c r="B298" s="8">
        <f>SUM(B299:B300)</f>
        <v>57</v>
      </c>
      <c r="C298" s="8">
        <f>SUM(C299:C300)</f>
        <v>0</v>
      </c>
      <c r="D298" s="8"/>
      <c r="E298" s="31">
        <f t="shared" si="12"/>
        <v>57</v>
      </c>
    </row>
    <row r="299" spans="1:5">
      <c r="A299" s="8" t="s">
        <v>236</v>
      </c>
      <c r="B299" s="8"/>
      <c r="C299" s="8"/>
      <c r="D299" s="8"/>
      <c r="E299" s="31">
        <f t="shared" si="12"/>
        <v>0</v>
      </c>
    </row>
    <row r="300" spans="1:5">
      <c r="A300" s="8" t="s">
        <v>237</v>
      </c>
      <c r="B300" s="97">
        <v>57</v>
      </c>
      <c r="C300" s="97"/>
      <c r="D300" s="8"/>
      <c r="E300" s="31">
        <f t="shared" si="12"/>
        <v>57</v>
      </c>
    </row>
    <row r="301" spans="1:5">
      <c r="A301" s="8" t="s">
        <v>238</v>
      </c>
      <c r="B301" s="8">
        <f>SUM(B302:B304)</f>
        <v>277</v>
      </c>
      <c r="C301" s="8">
        <f>SUM(C302:C304)</f>
        <v>0</v>
      </c>
      <c r="D301" s="8">
        <f t="shared" ref="D301" si="14">SUM(D302:D304)</f>
        <v>655</v>
      </c>
      <c r="E301" s="31">
        <f t="shared" si="12"/>
        <v>932</v>
      </c>
    </row>
    <row r="302" spans="1:5">
      <c r="A302" s="8" t="s">
        <v>239</v>
      </c>
      <c r="B302" s="8"/>
      <c r="C302" s="8"/>
      <c r="D302" s="8"/>
      <c r="E302" s="31">
        <f t="shared" si="12"/>
        <v>0</v>
      </c>
    </row>
    <row r="303" spans="1:5">
      <c r="A303" s="8" t="s">
        <v>240</v>
      </c>
      <c r="B303" s="98">
        <f>266</f>
        <v>266</v>
      </c>
      <c r="C303" s="98"/>
      <c r="D303" s="8">
        <v>655</v>
      </c>
      <c r="E303" s="31">
        <f t="shared" si="12"/>
        <v>921</v>
      </c>
    </row>
    <row r="304" spans="1:5">
      <c r="A304" s="8" t="s">
        <v>241</v>
      </c>
      <c r="B304" s="98">
        <v>11</v>
      </c>
      <c r="C304" s="98"/>
      <c r="D304" s="8"/>
      <c r="E304" s="31">
        <f t="shared" si="12"/>
        <v>11</v>
      </c>
    </row>
    <row r="305" spans="1:5">
      <c r="A305" s="8" t="s">
        <v>425</v>
      </c>
      <c r="B305" s="8">
        <f>SUM(B306:B307)</f>
        <v>30</v>
      </c>
      <c r="C305" s="8">
        <f>SUM(C306:C307)</f>
        <v>0</v>
      </c>
      <c r="D305" s="8"/>
      <c r="E305" s="31">
        <f t="shared" si="12"/>
        <v>30</v>
      </c>
    </row>
    <row r="306" spans="1:5">
      <c r="A306" s="8" t="s">
        <v>40</v>
      </c>
      <c r="B306" s="8"/>
      <c r="C306" s="8"/>
      <c r="D306" s="8"/>
      <c r="E306" s="31">
        <f t="shared" ref="E306:E337" si="15">SUM(B306:D306)</f>
        <v>0</v>
      </c>
    </row>
    <row r="307" spans="1:5">
      <c r="A307" s="8" t="s">
        <v>41</v>
      </c>
      <c r="B307" s="99">
        <v>30</v>
      </c>
      <c r="C307" s="99"/>
      <c r="D307" s="8"/>
      <c r="E307" s="31">
        <f t="shared" si="15"/>
        <v>30</v>
      </c>
    </row>
    <row r="308" spans="1:5">
      <c r="A308" s="8" t="s">
        <v>242</v>
      </c>
      <c r="B308" s="37">
        <f>SUM(B309:B310)</f>
        <v>1336</v>
      </c>
      <c r="C308" s="37">
        <f>SUM(C309:C310)</f>
        <v>217</v>
      </c>
      <c r="D308" s="8"/>
      <c r="E308" s="31">
        <f t="shared" si="15"/>
        <v>1553</v>
      </c>
    </row>
    <row r="309" spans="1:5">
      <c r="A309" s="8" t="s">
        <v>243</v>
      </c>
      <c r="B309" s="100">
        <v>482</v>
      </c>
      <c r="C309" s="100">
        <v>217</v>
      </c>
      <c r="D309" s="8"/>
      <c r="E309" s="31">
        <f t="shared" si="15"/>
        <v>699</v>
      </c>
    </row>
    <row r="310" spans="1:5">
      <c r="A310" s="8" t="s">
        <v>244</v>
      </c>
      <c r="B310" s="100">
        <v>854</v>
      </c>
      <c r="C310" s="100"/>
      <c r="D310" s="8"/>
      <c r="E310" s="31">
        <f t="shared" si="15"/>
        <v>854</v>
      </c>
    </row>
    <row r="311" spans="1:5">
      <c r="A311" s="8" t="s">
        <v>245</v>
      </c>
      <c r="B311" s="37">
        <f>SUM(B312:B314)</f>
        <v>1177</v>
      </c>
      <c r="C311" s="37">
        <f>SUM(C312:C314)</f>
        <v>0</v>
      </c>
      <c r="D311" s="37">
        <f>SUM(D312:D314)</f>
        <v>2643</v>
      </c>
      <c r="E311" s="31">
        <f t="shared" si="15"/>
        <v>3820</v>
      </c>
    </row>
    <row r="312" spans="1:5">
      <c r="A312" s="8" t="s">
        <v>246</v>
      </c>
      <c r="B312" s="38"/>
      <c r="C312" s="38"/>
      <c r="D312" s="8"/>
      <c r="E312" s="31">
        <f t="shared" si="15"/>
        <v>0</v>
      </c>
    </row>
    <row r="313" spans="1:5">
      <c r="A313" s="8" t="s">
        <v>247</v>
      </c>
      <c r="B313" s="38"/>
      <c r="C313" s="38"/>
      <c r="D313" s="8">
        <f>2414+229</f>
        <v>2643</v>
      </c>
      <c r="E313" s="31">
        <f t="shared" si="15"/>
        <v>2643</v>
      </c>
    </row>
    <row r="314" spans="1:5">
      <c r="A314" s="8" t="s">
        <v>426</v>
      </c>
      <c r="B314" s="101">
        <v>1177</v>
      </c>
      <c r="C314" s="101"/>
      <c r="D314" s="8"/>
      <c r="E314" s="31">
        <f t="shared" si="15"/>
        <v>1177</v>
      </c>
    </row>
    <row r="315" spans="1:5">
      <c r="A315" s="8" t="s">
        <v>248</v>
      </c>
      <c r="B315" s="37">
        <f>SUM(B316:B316)</f>
        <v>40</v>
      </c>
      <c r="C315" s="37">
        <f>SUM(C316:C316)</f>
        <v>0</v>
      </c>
      <c r="D315" s="8"/>
      <c r="E315" s="31">
        <f t="shared" si="15"/>
        <v>40</v>
      </c>
    </row>
    <row r="316" spans="1:5">
      <c r="A316" s="8" t="s">
        <v>249</v>
      </c>
      <c r="B316" s="102">
        <v>40</v>
      </c>
      <c r="C316" s="102"/>
      <c r="D316" s="8"/>
      <c r="E316" s="31">
        <f t="shared" si="15"/>
        <v>40</v>
      </c>
    </row>
    <row r="317" spans="1:5">
      <c r="A317" s="8" t="s">
        <v>250</v>
      </c>
      <c r="B317" s="37">
        <f>SUM(B318:B319)</f>
        <v>0</v>
      </c>
      <c r="C317" s="37">
        <f>SUM(C318:C319)</f>
        <v>0</v>
      </c>
      <c r="D317" s="37">
        <f t="shared" ref="D317" si="16">SUM(D318:D319)</f>
        <v>17</v>
      </c>
      <c r="E317" s="31">
        <f t="shared" si="15"/>
        <v>17</v>
      </c>
    </row>
    <row r="318" spans="1:5">
      <c r="A318" s="8" t="s">
        <v>251</v>
      </c>
      <c r="B318" s="38"/>
      <c r="C318" s="38"/>
      <c r="D318" s="8">
        <v>17</v>
      </c>
      <c r="E318" s="31">
        <f t="shared" si="15"/>
        <v>17</v>
      </c>
    </row>
    <row r="319" spans="1:5">
      <c r="A319" s="8" t="s">
        <v>252</v>
      </c>
      <c r="B319" s="38"/>
      <c r="C319" s="38"/>
      <c r="D319" s="8"/>
      <c r="E319" s="31">
        <f t="shared" si="15"/>
        <v>0</v>
      </c>
    </row>
    <row r="320" spans="1:5">
      <c r="A320" s="8" t="s">
        <v>427</v>
      </c>
      <c r="B320" s="8"/>
      <c r="C320" s="8"/>
      <c r="D320" s="8"/>
      <c r="E320" s="31">
        <f t="shared" si="15"/>
        <v>0</v>
      </c>
    </row>
    <row r="321" spans="1:5">
      <c r="A321" s="8" t="s">
        <v>253</v>
      </c>
      <c r="B321" s="8">
        <f>SUM(B322,B327,B329,B331,B335,B337,B339,B342,B345,B346,B347,B349,B350,B351,B353)</f>
        <v>1625</v>
      </c>
      <c r="C321" s="8">
        <f>SUM(C322,C327,C329,C331,C335,C337,C339,C342,C345,C346,C347,C349,C350,C351,C353)</f>
        <v>0</v>
      </c>
      <c r="D321" s="8">
        <f>SUM(D322,D327,D329,D331,D335,D337,D339,D342,D345,D346,D347,D349,D350,D351,D353)</f>
        <v>1207</v>
      </c>
      <c r="E321" s="31">
        <f t="shared" si="15"/>
        <v>2832</v>
      </c>
    </row>
    <row r="322" spans="1:5">
      <c r="A322" s="8" t="s">
        <v>254</v>
      </c>
      <c r="B322" s="8">
        <f>SUM(B323:B326 B323:B326)</f>
        <v>321</v>
      </c>
      <c r="C322" s="8">
        <f>SUM(C323:C326 C323:C326)</f>
        <v>0</v>
      </c>
      <c r="D322" s="8"/>
      <c r="E322" s="31">
        <f t="shared" si="15"/>
        <v>321</v>
      </c>
    </row>
    <row r="323" spans="1:5">
      <c r="A323" s="8" t="s">
        <v>40</v>
      </c>
      <c r="B323" s="103">
        <v>93</v>
      </c>
      <c r="C323" s="103"/>
      <c r="D323" s="8"/>
      <c r="E323" s="31">
        <f t="shared" si="15"/>
        <v>93</v>
      </c>
    </row>
    <row r="324" spans="1:5">
      <c r="A324" s="8" t="s">
        <v>41</v>
      </c>
      <c r="B324" s="103">
        <v>14</v>
      </c>
      <c r="C324" s="103"/>
      <c r="D324" s="8"/>
      <c r="E324" s="31">
        <f t="shared" si="15"/>
        <v>14</v>
      </c>
    </row>
    <row r="325" spans="1:5">
      <c r="A325" s="8" t="s">
        <v>42</v>
      </c>
      <c r="B325" s="103">
        <v>164</v>
      </c>
      <c r="C325" s="103"/>
      <c r="D325" s="8"/>
      <c r="E325" s="31">
        <f t="shared" si="15"/>
        <v>164</v>
      </c>
    </row>
    <row r="326" spans="1:5">
      <c r="A326" s="8" t="s">
        <v>255</v>
      </c>
      <c r="B326" s="103">
        <v>50</v>
      </c>
      <c r="C326" s="103"/>
      <c r="D326" s="8"/>
      <c r="E326" s="31">
        <f t="shared" si="15"/>
        <v>50</v>
      </c>
    </row>
    <row r="327" spans="1:5">
      <c r="A327" s="8" t="s">
        <v>256</v>
      </c>
      <c r="B327" s="8">
        <f>SUM(B328:B328)</f>
        <v>0</v>
      </c>
      <c r="C327" s="8">
        <f>SUM(C328:C328)</f>
        <v>0</v>
      </c>
      <c r="D327" s="8"/>
      <c r="E327" s="31">
        <f t="shared" si="15"/>
        <v>0</v>
      </c>
    </row>
    <row r="328" spans="1:5">
      <c r="A328" s="8" t="s">
        <v>257</v>
      </c>
      <c r="B328" s="8"/>
      <c r="C328" s="8"/>
      <c r="D328" s="8"/>
      <c r="E328" s="31">
        <f t="shared" si="15"/>
        <v>0</v>
      </c>
    </row>
    <row r="329" spans="1:5">
      <c r="A329" s="8" t="s">
        <v>258</v>
      </c>
      <c r="B329" s="8">
        <f>SUM(B330:B330)</f>
        <v>0</v>
      </c>
      <c r="C329" s="8">
        <f>SUM(C330:C330)</f>
        <v>0</v>
      </c>
      <c r="D329" s="8"/>
      <c r="E329" s="31">
        <f t="shared" si="15"/>
        <v>0</v>
      </c>
    </row>
    <row r="330" spans="1:5">
      <c r="A330" s="8" t="s">
        <v>259</v>
      </c>
      <c r="B330" s="8"/>
      <c r="C330" s="8"/>
      <c r="D330" s="8"/>
      <c r="E330" s="31">
        <f t="shared" si="15"/>
        <v>0</v>
      </c>
    </row>
    <row r="331" spans="1:5">
      <c r="A331" s="8" t="s">
        <v>260</v>
      </c>
      <c r="B331" s="8">
        <f>SUM(B332:B334)</f>
        <v>1304</v>
      </c>
      <c r="C331" s="8">
        <f>SUM(C332:C334)</f>
        <v>0</v>
      </c>
      <c r="D331" s="8">
        <f>SUM(D332:D334)</f>
        <v>1207</v>
      </c>
      <c r="E331" s="31">
        <f t="shared" si="15"/>
        <v>2511</v>
      </c>
    </row>
    <row r="332" spans="1:5">
      <c r="A332" s="8" t="s">
        <v>261</v>
      </c>
      <c r="B332" s="104">
        <v>1222</v>
      </c>
      <c r="C332" s="104"/>
      <c r="D332" s="8"/>
      <c r="E332" s="31">
        <f t="shared" si="15"/>
        <v>1222</v>
      </c>
    </row>
    <row r="333" spans="1:5">
      <c r="A333" s="8" t="s">
        <v>262</v>
      </c>
      <c r="B333" s="104"/>
      <c r="C333" s="104"/>
      <c r="D333" s="8">
        <v>1207</v>
      </c>
      <c r="E333" s="31">
        <f t="shared" si="15"/>
        <v>1207</v>
      </c>
    </row>
    <row r="334" spans="1:5">
      <c r="A334" s="8" t="s">
        <v>263</v>
      </c>
      <c r="B334" s="104">
        <v>82</v>
      </c>
      <c r="C334" s="104"/>
      <c r="D334" s="8"/>
      <c r="E334" s="31">
        <f t="shared" si="15"/>
        <v>82</v>
      </c>
    </row>
    <row r="335" spans="1:5">
      <c r="A335" s="8" t="s">
        <v>264</v>
      </c>
      <c r="B335" s="8">
        <f>SUM(B336:B336)</f>
        <v>0</v>
      </c>
      <c r="C335" s="8">
        <f>SUM(C336:C336)</f>
        <v>0</v>
      </c>
      <c r="D335" s="8"/>
      <c r="E335" s="31">
        <f t="shared" si="15"/>
        <v>0</v>
      </c>
    </row>
    <row r="336" spans="1:5">
      <c r="A336" s="8" t="s">
        <v>265</v>
      </c>
      <c r="B336" s="8"/>
      <c r="C336" s="8"/>
      <c r="D336" s="8"/>
      <c r="E336" s="31">
        <f t="shared" si="15"/>
        <v>0</v>
      </c>
    </row>
    <row r="337" spans="1:5">
      <c r="A337" s="8" t="s">
        <v>266</v>
      </c>
      <c r="B337" s="8">
        <f>SUM(B338:B338)</f>
        <v>0</v>
      </c>
      <c r="C337" s="8">
        <f>SUM(C338:C338)</f>
        <v>0</v>
      </c>
      <c r="D337" s="8"/>
      <c r="E337" s="31">
        <f t="shared" si="15"/>
        <v>0</v>
      </c>
    </row>
    <row r="338" spans="1:5">
      <c r="A338" s="8" t="s">
        <v>267</v>
      </c>
      <c r="B338" s="8"/>
      <c r="C338" s="8"/>
      <c r="D338" s="8"/>
      <c r="E338" s="31">
        <f t="shared" ref="E338:E374" si="17">SUM(B338:D338)</f>
        <v>0</v>
      </c>
    </row>
    <row r="339" spans="1:5">
      <c r="A339" s="8" t="s">
        <v>268</v>
      </c>
      <c r="B339" s="8">
        <f>SUM(B340:B341)</f>
        <v>0</v>
      </c>
      <c r="C339" s="8">
        <f>SUM(C340:C341)</f>
        <v>0</v>
      </c>
      <c r="D339" s="8"/>
      <c r="E339" s="31">
        <f t="shared" si="17"/>
        <v>0</v>
      </c>
    </row>
    <row r="340" spans="1:5">
      <c r="A340" s="8" t="s">
        <v>269</v>
      </c>
      <c r="B340" s="8"/>
      <c r="C340" s="8"/>
      <c r="D340" s="8"/>
      <c r="E340" s="31">
        <f t="shared" si="17"/>
        <v>0</v>
      </c>
    </row>
    <row r="341" spans="1:5">
      <c r="A341" s="8" t="s">
        <v>270</v>
      </c>
      <c r="B341" s="8"/>
      <c r="C341" s="8"/>
      <c r="D341" s="8"/>
      <c r="E341" s="31">
        <f t="shared" si="17"/>
        <v>0</v>
      </c>
    </row>
    <row r="342" spans="1:5">
      <c r="A342" s="8" t="s">
        <v>271</v>
      </c>
      <c r="B342" s="8">
        <f>SUM(B343:B344)</f>
        <v>0</v>
      </c>
      <c r="C342" s="8">
        <f>SUM(C343:C344)</f>
        <v>0</v>
      </c>
      <c r="D342" s="8"/>
      <c r="E342" s="31">
        <f t="shared" si="17"/>
        <v>0</v>
      </c>
    </row>
    <row r="343" spans="1:5">
      <c r="A343" s="8" t="s">
        <v>272</v>
      </c>
      <c r="B343" s="8"/>
      <c r="C343" s="8"/>
      <c r="D343" s="8"/>
      <c r="E343" s="31">
        <f t="shared" si="17"/>
        <v>0</v>
      </c>
    </row>
    <row r="344" spans="1:5">
      <c r="A344" s="8" t="s">
        <v>273</v>
      </c>
      <c r="B344" s="8"/>
      <c r="C344" s="8"/>
      <c r="D344" s="8"/>
      <c r="E344" s="31">
        <f t="shared" si="17"/>
        <v>0</v>
      </c>
    </row>
    <row r="345" spans="1:5">
      <c r="A345" s="8" t="s">
        <v>274</v>
      </c>
      <c r="B345" s="8"/>
      <c r="C345" s="8"/>
      <c r="D345" s="8"/>
      <c r="E345" s="31">
        <f t="shared" si="17"/>
        <v>0</v>
      </c>
    </row>
    <row r="346" spans="1:5">
      <c r="A346" s="8" t="s">
        <v>275</v>
      </c>
      <c r="B346" s="8"/>
      <c r="C346" s="8"/>
      <c r="D346" s="8"/>
      <c r="E346" s="31">
        <f t="shared" si="17"/>
        <v>0</v>
      </c>
    </row>
    <row r="347" spans="1:5">
      <c r="A347" s="8" t="s">
        <v>276</v>
      </c>
      <c r="B347" s="8">
        <f>SUM(B348:B348)</f>
        <v>0</v>
      </c>
      <c r="C347" s="8">
        <f>SUM(C348:C348)</f>
        <v>0</v>
      </c>
      <c r="D347" s="8"/>
      <c r="E347" s="31">
        <f t="shared" si="17"/>
        <v>0</v>
      </c>
    </row>
    <row r="348" spans="1:5">
      <c r="A348" s="8" t="s">
        <v>428</v>
      </c>
      <c r="B348" s="8"/>
      <c r="C348" s="8"/>
      <c r="D348" s="8"/>
      <c r="E348" s="31">
        <f t="shared" si="17"/>
        <v>0</v>
      </c>
    </row>
    <row r="349" spans="1:5">
      <c r="A349" s="8" t="s">
        <v>277</v>
      </c>
      <c r="B349" s="8"/>
      <c r="C349" s="8"/>
      <c r="D349" s="8"/>
      <c r="E349" s="31">
        <f t="shared" si="17"/>
        <v>0</v>
      </c>
    </row>
    <row r="350" spans="1:5">
      <c r="A350" s="8" t="s">
        <v>278</v>
      </c>
      <c r="B350" s="8"/>
      <c r="C350" s="8"/>
      <c r="D350" s="8"/>
      <c r="E350" s="31">
        <f t="shared" si="17"/>
        <v>0</v>
      </c>
    </row>
    <row r="351" spans="1:5">
      <c r="A351" s="8" t="s">
        <v>279</v>
      </c>
      <c r="B351" s="8">
        <f>SUM(B352:B352)</f>
        <v>0</v>
      </c>
      <c r="C351" s="8">
        <f>SUM(C352:C352)</f>
        <v>0</v>
      </c>
      <c r="D351" s="8"/>
      <c r="E351" s="31">
        <f t="shared" si="17"/>
        <v>0</v>
      </c>
    </row>
    <row r="352" spans="1:5">
      <c r="A352" s="8" t="s">
        <v>40</v>
      </c>
      <c r="B352" s="8"/>
      <c r="C352" s="8"/>
      <c r="D352" s="8"/>
      <c r="E352" s="31">
        <f t="shared" si="17"/>
        <v>0</v>
      </c>
    </row>
    <row r="353" spans="1:5">
      <c r="A353" s="8" t="s">
        <v>280</v>
      </c>
      <c r="B353" s="8"/>
      <c r="C353" s="8"/>
      <c r="D353" s="8"/>
      <c r="E353" s="31">
        <f t="shared" si="17"/>
        <v>0</v>
      </c>
    </row>
    <row r="354" spans="1:5">
      <c r="A354" s="8" t="s">
        <v>281</v>
      </c>
      <c r="B354" s="8">
        <f>SUM(B355,B363,B364,B367,B368,B369)</f>
        <v>1854</v>
      </c>
      <c r="C354" s="8">
        <f>SUM(C355,C363,C364,C367,C368,C369)</f>
        <v>324</v>
      </c>
      <c r="D354" s="8">
        <f>SUM(D355,D363,D364,D367,D368,D369)</f>
        <v>0</v>
      </c>
      <c r="E354" s="31">
        <f t="shared" si="17"/>
        <v>2178</v>
      </c>
    </row>
    <row r="355" spans="1:5">
      <c r="A355" s="8" t="s">
        <v>282</v>
      </c>
      <c r="B355" s="8">
        <f>SUM(B356:B362)</f>
        <v>794</v>
      </c>
      <c r="C355" s="8">
        <f>SUM(C356:C362)</f>
        <v>0</v>
      </c>
      <c r="D355" s="8"/>
      <c r="E355" s="31">
        <f t="shared" si="17"/>
        <v>794</v>
      </c>
    </row>
    <row r="356" spans="1:5">
      <c r="A356" s="8" t="s">
        <v>283</v>
      </c>
      <c r="B356" s="105">
        <v>125</v>
      </c>
      <c r="C356" s="105"/>
      <c r="D356" s="8"/>
      <c r="E356" s="31">
        <f t="shared" si="17"/>
        <v>125</v>
      </c>
    </row>
    <row r="357" spans="1:5">
      <c r="A357" s="8" t="s">
        <v>284</v>
      </c>
      <c r="B357" s="105"/>
      <c r="C357" s="105"/>
      <c r="D357" s="8"/>
      <c r="E357" s="31">
        <f t="shared" si="17"/>
        <v>0</v>
      </c>
    </row>
    <row r="358" spans="1:5">
      <c r="A358" s="8" t="s">
        <v>285</v>
      </c>
      <c r="B358" s="105">
        <v>41</v>
      </c>
      <c r="C358" s="105"/>
      <c r="D358" s="8"/>
      <c r="E358" s="31">
        <f t="shared" si="17"/>
        <v>41</v>
      </c>
    </row>
    <row r="359" spans="1:5">
      <c r="A359" s="8" t="s">
        <v>286</v>
      </c>
      <c r="B359" s="105">
        <v>61</v>
      </c>
      <c r="C359" s="105"/>
      <c r="D359" s="8"/>
      <c r="E359" s="31">
        <f t="shared" si="17"/>
        <v>61</v>
      </c>
    </row>
    <row r="360" spans="1:5">
      <c r="A360" s="8" t="s">
        <v>429</v>
      </c>
      <c r="B360" s="105"/>
      <c r="C360" s="105"/>
      <c r="D360" s="8"/>
      <c r="E360" s="31">
        <f t="shared" si="17"/>
        <v>0</v>
      </c>
    </row>
    <row r="361" spans="1:5">
      <c r="A361" s="8" t="s">
        <v>287</v>
      </c>
      <c r="B361" s="105">
        <v>69</v>
      </c>
      <c r="C361" s="105"/>
      <c r="D361" s="8"/>
      <c r="E361" s="31">
        <f t="shared" si="17"/>
        <v>69</v>
      </c>
    </row>
    <row r="362" spans="1:5">
      <c r="A362" s="8" t="s">
        <v>288</v>
      </c>
      <c r="B362" s="105">
        <v>498</v>
      </c>
      <c r="C362" s="105"/>
      <c r="D362" s="8"/>
      <c r="E362" s="31">
        <f t="shared" si="17"/>
        <v>498</v>
      </c>
    </row>
    <row r="363" spans="1:5">
      <c r="A363" s="8" t="s">
        <v>289</v>
      </c>
      <c r="B363" s="8"/>
      <c r="C363" s="8"/>
      <c r="D363" s="8"/>
      <c r="E363" s="31">
        <f t="shared" si="17"/>
        <v>0</v>
      </c>
    </row>
    <row r="364" spans="1:5">
      <c r="A364" s="8" t="s">
        <v>290</v>
      </c>
      <c r="B364" s="8">
        <f>SUM(B365:B366)</f>
        <v>60</v>
      </c>
      <c r="C364" s="8">
        <f>SUM(C365:C366)</f>
        <v>0</v>
      </c>
      <c r="D364" s="8"/>
      <c r="E364" s="31">
        <f t="shared" si="17"/>
        <v>60</v>
      </c>
    </row>
    <row r="365" spans="1:5">
      <c r="A365" s="8" t="s">
        <v>291</v>
      </c>
      <c r="B365" s="106">
        <v>60</v>
      </c>
      <c r="C365" s="106"/>
      <c r="D365" s="8"/>
      <c r="E365" s="31">
        <f t="shared" si="17"/>
        <v>60</v>
      </c>
    </row>
    <row r="366" spans="1:5">
      <c r="A366" s="8" t="s">
        <v>292</v>
      </c>
      <c r="B366" s="8"/>
      <c r="C366" s="8"/>
      <c r="D366" s="8"/>
      <c r="E366" s="31">
        <f t="shared" si="17"/>
        <v>0</v>
      </c>
    </row>
    <row r="367" spans="1:5">
      <c r="A367" s="8" t="s">
        <v>293</v>
      </c>
      <c r="B367" s="107">
        <v>597</v>
      </c>
      <c r="C367" s="107">
        <v>324</v>
      </c>
      <c r="D367" s="8"/>
      <c r="E367" s="31">
        <f t="shared" si="17"/>
        <v>921</v>
      </c>
    </row>
    <row r="368" spans="1:5">
      <c r="A368" s="8" t="s">
        <v>294</v>
      </c>
      <c r="B368" s="107"/>
      <c r="C368" s="107"/>
      <c r="D368" s="8"/>
      <c r="E368" s="31">
        <f t="shared" si="17"/>
        <v>0</v>
      </c>
    </row>
    <row r="369" spans="1:5">
      <c r="A369" s="8" t="s">
        <v>295</v>
      </c>
      <c r="B369" s="107">
        <v>403</v>
      </c>
      <c r="C369" s="107"/>
      <c r="D369" s="8"/>
      <c r="E369" s="31">
        <f t="shared" si="17"/>
        <v>403</v>
      </c>
    </row>
    <row r="370" spans="1:5">
      <c r="A370" s="8" t="s">
        <v>296</v>
      </c>
      <c r="B370" s="8">
        <f>SUM(B371,B382,B388,B397,B399,B402,B404,B407,B410,B412)</f>
        <v>6294</v>
      </c>
      <c r="C370" s="8">
        <f>SUM(C371,C382,C388,C397,C399,C402,C404,C407,C410,C412)</f>
        <v>441</v>
      </c>
      <c r="D370" s="8">
        <f>SUM(D371,D382,D388,D397,D399,D402,D404,D407,D410,D412)</f>
        <v>3342</v>
      </c>
      <c r="E370" s="31">
        <f t="shared" si="17"/>
        <v>10077</v>
      </c>
    </row>
    <row r="371" spans="1:5">
      <c r="A371" s="8" t="s">
        <v>297</v>
      </c>
      <c r="B371" s="8">
        <f>SUM(B372:B381)</f>
        <v>3036</v>
      </c>
      <c r="C371" s="8">
        <f>SUM(C372:C381)</f>
        <v>0</v>
      </c>
      <c r="D371" s="8">
        <f>SUM(D372:D381)</f>
        <v>19</v>
      </c>
      <c r="E371" s="31">
        <f t="shared" si="17"/>
        <v>3055</v>
      </c>
    </row>
    <row r="372" spans="1:5">
      <c r="A372" s="8" t="s">
        <v>283</v>
      </c>
      <c r="B372" s="108">
        <v>198</v>
      </c>
      <c r="C372" s="108"/>
      <c r="D372" s="8"/>
      <c r="E372" s="31">
        <f t="shared" si="17"/>
        <v>198</v>
      </c>
    </row>
    <row r="373" spans="1:5">
      <c r="A373" s="8" t="s">
        <v>298</v>
      </c>
      <c r="B373" s="108">
        <v>605</v>
      </c>
      <c r="C373" s="108"/>
      <c r="D373" s="8"/>
      <c r="E373" s="31">
        <f t="shared" si="17"/>
        <v>605</v>
      </c>
    </row>
    <row r="374" spans="1:5">
      <c r="A374" s="8" t="s">
        <v>299</v>
      </c>
      <c r="B374" s="108"/>
      <c r="C374" s="108"/>
      <c r="D374" s="8"/>
      <c r="E374" s="31">
        <f t="shared" si="17"/>
        <v>0</v>
      </c>
    </row>
    <row r="375" spans="1:5">
      <c r="A375" s="8" t="s">
        <v>300</v>
      </c>
      <c r="B375" s="108">
        <f>10</f>
        <v>10</v>
      </c>
      <c r="C375" s="108"/>
      <c r="D375" s="8">
        <v>19</v>
      </c>
      <c r="E375" s="31">
        <f t="shared" ref="E375:E394" si="18">SUM(B375:D375)</f>
        <v>29</v>
      </c>
    </row>
    <row r="376" spans="1:5">
      <c r="A376" s="8" t="s">
        <v>301</v>
      </c>
      <c r="B376" s="108"/>
      <c r="C376" s="108"/>
      <c r="D376" s="8"/>
      <c r="E376" s="31">
        <f t="shared" si="18"/>
        <v>0</v>
      </c>
    </row>
    <row r="377" spans="1:5">
      <c r="A377" s="8" t="s">
        <v>302</v>
      </c>
      <c r="B377" s="108">
        <v>10</v>
      </c>
      <c r="C377" s="108"/>
      <c r="D377" s="8"/>
      <c r="E377" s="31">
        <f t="shared" si="18"/>
        <v>10</v>
      </c>
    </row>
    <row r="378" spans="1:5">
      <c r="A378" s="8" t="s">
        <v>303</v>
      </c>
      <c r="B378" s="108">
        <v>2000</v>
      </c>
      <c r="C378" s="108"/>
      <c r="D378" s="8"/>
      <c r="E378" s="31">
        <f t="shared" si="18"/>
        <v>2000</v>
      </c>
    </row>
    <row r="379" spans="1:5">
      <c r="A379" s="8" t="s">
        <v>304</v>
      </c>
      <c r="B379" s="108"/>
      <c r="C379" s="108"/>
      <c r="D379" s="8"/>
      <c r="E379" s="31">
        <f t="shared" si="18"/>
        <v>0</v>
      </c>
    </row>
    <row r="380" spans="1:5">
      <c r="A380" s="8" t="s">
        <v>305</v>
      </c>
      <c r="B380" s="108">
        <v>3</v>
      </c>
      <c r="C380" s="108"/>
      <c r="D380" s="8"/>
      <c r="E380" s="31">
        <f t="shared" si="18"/>
        <v>3</v>
      </c>
    </row>
    <row r="381" spans="1:5">
      <c r="A381" s="8" t="s">
        <v>306</v>
      </c>
      <c r="B381" s="108">
        <v>210</v>
      </c>
      <c r="C381" s="108"/>
      <c r="D381" s="8"/>
      <c r="E381" s="31">
        <f t="shared" si="18"/>
        <v>210</v>
      </c>
    </row>
    <row r="382" spans="1:5">
      <c r="A382" s="8" t="s">
        <v>430</v>
      </c>
      <c r="B382" s="8">
        <f>SUM(B383:B387)</f>
        <v>892</v>
      </c>
      <c r="C382" s="8">
        <f>SUM(C383:C387)</f>
        <v>0</v>
      </c>
      <c r="D382" s="8"/>
      <c r="E382" s="31">
        <f t="shared" si="18"/>
        <v>892</v>
      </c>
    </row>
    <row r="383" spans="1:5">
      <c r="A383" s="8" t="s">
        <v>283</v>
      </c>
      <c r="B383" s="109">
        <v>95</v>
      </c>
      <c r="C383" s="109"/>
      <c r="D383" s="8"/>
      <c r="E383" s="31">
        <f t="shared" si="18"/>
        <v>95</v>
      </c>
    </row>
    <row r="384" spans="1:5">
      <c r="A384" s="8" t="s">
        <v>431</v>
      </c>
      <c r="B384" s="109">
        <v>385</v>
      </c>
      <c r="C384" s="109"/>
      <c r="D384" s="8"/>
      <c r="E384" s="31">
        <f t="shared" si="18"/>
        <v>385</v>
      </c>
    </row>
    <row r="385" spans="1:5">
      <c r="A385" s="8" t="s">
        <v>432</v>
      </c>
      <c r="B385" s="109">
        <v>168</v>
      </c>
      <c r="C385" s="109"/>
      <c r="D385" s="8"/>
      <c r="E385" s="31">
        <f t="shared" si="18"/>
        <v>168</v>
      </c>
    </row>
    <row r="386" spans="1:5">
      <c r="A386" s="8" t="s">
        <v>433</v>
      </c>
      <c r="B386" s="109">
        <v>175</v>
      </c>
      <c r="C386" s="109"/>
      <c r="D386" s="8"/>
      <c r="E386" s="31">
        <f t="shared" si="18"/>
        <v>175</v>
      </c>
    </row>
    <row r="387" spans="1:5">
      <c r="A387" s="8" t="s">
        <v>307</v>
      </c>
      <c r="B387" s="109">
        <v>69</v>
      </c>
      <c r="C387" s="109"/>
      <c r="D387" s="8"/>
      <c r="E387" s="31">
        <f t="shared" si="18"/>
        <v>69</v>
      </c>
    </row>
    <row r="388" spans="1:5">
      <c r="A388" s="8" t="s">
        <v>308</v>
      </c>
      <c r="B388" s="8">
        <f>SUM(B389:B396)</f>
        <v>628</v>
      </c>
      <c r="C388" s="8">
        <f>SUM(C389:C396)</f>
        <v>441</v>
      </c>
      <c r="D388" s="8">
        <f>SUM(D389:D396)</f>
        <v>3269</v>
      </c>
      <c r="E388" s="31">
        <f t="shared" si="18"/>
        <v>4338</v>
      </c>
    </row>
    <row r="389" spans="1:5">
      <c r="A389" s="8" t="s">
        <v>283</v>
      </c>
      <c r="B389" s="110">
        <v>63</v>
      </c>
      <c r="C389" s="110"/>
      <c r="D389" s="8"/>
      <c r="E389" s="31">
        <f t="shared" si="18"/>
        <v>63</v>
      </c>
    </row>
    <row r="390" spans="1:5">
      <c r="A390" s="8" t="s">
        <v>309</v>
      </c>
      <c r="B390" s="110">
        <v>218</v>
      </c>
      <c r="C390" s="110"/>
      <c r="D390" s="8"/>
      <c r="E390" s="31">
        <f t="shared" si="18"/>
        <v>218</v>
      </c>
    </row>
    <row r="391" spans="1:5">
      <c r="A391" s="8" t="s">
        <v>310</v>
      </c>
      <c r="B391" s="110">
        <v>12</v>
      </c>
      <c r="C391" s="110"/>
      <c r="D391" s="8"/>
      <c r="E391" s="31">
        <f t="shared" si="18"/>
        <v>12</v>
      </c>
    </row>
    <row r="392" spans="1:5">
      <c r="A392" s="8" t="s">
        <v>311</v>
      </c>
      <c r="B392" s="110">
        <v>31</v>
      </c>
      <c r="C392" s="110"/>
      <c r="D392" s="8"/>
      <c r="E392" s="31">
        <f t="shared" si="18"/>
        <v>31</v>
      </c>
    </row>
    <row r="393" spans="1:5">
      <c r="A393" s="8" t="s">
        <v>312</v>
      </c>
      <c r="B393" s="110">
        <v>45</v>
      </c>
      <c r="C393" s="110"/>
      <c r="D393" s="8"/>
      <c r="E393" s="31">
        <f t="shared" si="18"/>
        <v>45</v>
      </c>
    </row>
    <row r="394" spans="1:5">
      <c r="A394" s="8" t="s">
        <v>313</v>
      </c>
      <c r="B394" s="110">
        <v>134</v>
      </c>
      <c r="C394" s="110">
        <v>441</v>
      </c>
      <c r="D394" s="8">
        <v>3269</v>
      </c>
      <c r="E394" s="31">
        <f t="shared" si="18"/>
        <v>3844</v>
      </c>
    </row>
    <row r="395" spans="1:5">
      <c r="A395" s="8" t="s">
        <v>314</v>
      </c>
      <c r="B395" s="110">
        <v>44</v>
      </c>
      <c r="C395" s="110"/>
      <c r="D395" s="8"/>
      <c r="E395" s="31">
        <f t="shared" ref="E395:E417" si="19">SUM(B395:D395)</f>
        <v>44</v>
      </c>
    </row>
    <row r="396" spans="1:5">
      <c r="A396" s="8" t="s">
        <v>315</v>
      </c>
      <c r="B396" s="110">
        <v>81</v>
      </c>
      <c r="C396" s="110"/>
      <c r="D396" s="8"/>
      <c r="E396" s="31">
        <f t="shared" si="19"/>
        <v>81</v>
      </c>
    </row>
    <row r="397" spans="1:5">
      <c r="A397" s="8" t="s">
        <v>316</v>
      </c>
      <c r="B397" s="8">
        <f>SUM(B398:B398)</f>
        <v>0</v>
      </c>
      <c r="C397" s="8">
        <f>SUM(C398:C398)</f>
        <v>0</v>
      </c>
      <c r="D397" s="8"/>
      <c r="E397" s="31">
        <f t="shared" si="19"/>
        <v>0</v>
      </c>
    </row>
    <row r="398" spans="1:5">
      <c r="A398" s="8" t="s">
        <v>283</v>
      </c>
      <c r="B398" s="8"/>
      <c r="C398" s="8"/>
      <c r="D398" s="8"/>
      <c r="E398" s="31">
        <f t="shared" si="19"/>
        <v>0</v>
      </c>
    </row>
    <row r="399" spans="1:5">
      <c r="A399" s="8" t="s">
        <v>317</v>
      </c>
      <c r="B399" s="8">
        <f>SUM(B400:B401)</f>
        <v>10</v>
      </c>
      <c r="C399" s="8">
        <f>SUM(C400:C401)</f>
        <v>0</v>
      </c>
      <c r="D399" s="8">
        <f>SUM(D400:D401)</f>
        <v>54</v>
      </c>
      <c r="E399" s="31">
        <f t="shared" si="19"/>
        <v>64</v>
      </c>
    </row>
    <row r="400" spans="1:5">
      <c r="A400" s="8" t="s">
        <v>283</v>
      </c>
      <c r="B400" s="8"/>
      <c r="C400" s="8"/>
      <c r="D400" s="8"/>
      <c r="E400" s="31">
        <f t="shared" si="19"/>
        <v>0</v>
      </c>
    </row>
    <row r="401" spans="1:5">
      <c r="A401" s="8" t="s">
        <v>284</v>
      </c>
      <c r="B401" s="111">
        <f>10</f>
        <v>10</v>
      </c>
      <c r="C401" s="111"/>
      <c r="D401" s="8">
        <v>54</v>
      </c>
      <c r="E401" s="31">
        <f t="shared" si="19"/>
        <v>64</v>
      </c>
    </row>
    <row r="402" spans="1:5">
      <c r="A402" s="8" t="s">
        <v>318</v>
      </c>
      <c r="B402" s="8">
        <f>SUM(B403:B403)</f>
        <v>10</v>
      </c>
      <c r="C402" s="8">
        <f>SUM(C403:C403)</f>
        <v>0</v>
      </c>
      <c r="D402" s="8"/>
      <c r="E402" s="31">
        <f t="shared" si="19"/>
        <v>10</v>
      </c>
    </row>
    <row r="403" spans="1:5">
      <c r="A403" s="8" t="s">
        <v>319</v>
      </c>
      <c r="B403" s="112">
        <v>10</v>
      </c>
      <c r="C403" s="112"/>
      <c r="D403" s="8"/>
      <c r="E403" s="31">
        <f t="shared" si="19"/>
        <v>10</v>
      </c>
    </row>
    <row r="404" spans="1:5">
      <c r="A404" s="8" t="s">
        <v>320</v>
      </c>
      <c r="B404" s="8">
        <f>SUM(B405:B406)</f>
        <v>1566</v>
      </c>
      <c r="C404" s="8">
        <f>SUM(C405:C406)</f>
        <v>0</v>
      </c>
      <c r="D404" s="8"/>
      <c r="E404" s="31">
        <f t="shared" si="19"/>
        <v>1566</v>
      </c>
    </row>
    <row r="405" spans="1:5">
      <c r="A405" s="8" t="s">
        <v>321</v>
      </c>
      <c r="B405" s="113">
        <v>566</v>
      </c>
      <c r="C405" s="113"/>
      <c r="D405" s="8"/>
      <c r="E405" s="31">
        <f t="shared" si="19"/>
        <v>566</v>
      </c>
    </row>
    <row r="406" spans="1:5">
      <c r="A406" s="8" t="s">
        <v>322</v>
      </c>
      <c r="B406" s="113">
        <v>1000</v>
      </c>
      <c r="C406" s="113"/>
      <c r="D406" s="8"/>
      <c r="E406" s="31">
        <f t="shared" si="19"/>
        <v>1000</v>
      </c>
    </row>
    <row r="407" spans="1:5">
      <c r="A407" s="8" t="s">
        <v>323</v>
      </c>
      <c r="B407" s="8">
        <f>SUM(B408:B409)</f>
        <v>152</v>
      </c>
      <c r="C407" s="8">
        <f>SUM(C408:C409)</f>
        <v>0</v>
      </c>
      <c r="D407" s="8"/>
      <c r="E407" s="31">
        <f t="shared" si="19"/>
        <v>152</v>
      </c>
    </row>
    <row r="408" spans="1:5">
      <c r="A408" s="8" t="s">
        <v>324</v>
      </c>
      <c r="B408" s="114">
        <v>135</v>
      </c>
      <c r="C408" s="114"/>
      <c r="D408" s="8"/>
      <c r="E408" s="31">
        <f t="shared" si="19"/>
        <v>135</v>
      </c>
    </row>
    <row r="409" spans="1:5">
      <c r="A409" s="8" t="s">
        <v>325</v>
      </c>
      <c r="B409" s="114">
        <v>17</v>
      </c>
      <c r="C409" s="114"/>
      <c r="D409" s="8"/>
      <c r="E409" s="31">
        <f t="shared" si="19"/>
        <v>17</v>
      </c>
    </row>
    <row r="410" spans="1:5">
      <c r="A410" s="8" t="s">
        <v>326</v>
      </c>
      <c r="B410" s="8">
        <f>SUM(B411:B411)</f>
        <v>0</v>
      </c>
      <c r="C410" s="8">
        <f>SUM(C411:C411)</f>
        <v>0</v>
      </c>
      <c r="D410" s="8"/>
      <c r="E410" s="31">
        <f t="shared" si="19"/>
        <v>0</v>
      </c>
    </row>
    <row r="411" spans="1:5">
      <c r="A411" s="8" t="s">
        <v>327</v>
      </c>
      <c r="B411" s="8"/>
      <c r="C411" s="8"/>
      <c r="D411" s="8"/>
      <c r="E411" s="31">
        <f t="shared" si="19"/>
        <v>0</v>
      </c>
    </row>
    <row r="412" spans="1:5">
      <c r="A412" s="8" t="s">
        <v>328</v>
      </c>
      <c r="B412" s="8">
        <f>SUM(B413:B414)</f>
        <v>0</v>
      </c>
      <c r="C412" s="8">
        <f>SUM(C413:C414)</f>
        <v>0</v>
      </c>
      <c r="D412" s="8"/>
      <c r="E412" s="31">
        <f t="shared" si="19"/>
        <v>0</v>
      </c>
    </row>
    <row r="413" spans="1:5">
      <c r="A413" s="8" t="s">
        <v>329</v>
      </c>
      <c r="B413" s="8"/>
      <c r="C413" s="8"/>
      <c r="D413" s="8"/>
      <c r="E413" s="31">
        <f t="shared" si="19"/>
        <v>0</v>
      </c>
    </row>
    <row r="414" spans="1:5">
      <c r="A414" s="8" t="s">
        <v>330</v>
      </c>
      <c r="B414" s="8"/>
      <c r="C414" s="8"/>
      <c r="D414" s="8"/>
      <c r="E414" s="31">
        <f t="shared" si="19"/>
        <v>0</v>
      </c>
    </row>
    <row r="415" spans="1:5">
      <c r="A415" s="8" t="s">
        <v>331</v>
      </c>
      <c r="B415" s="8">
        <f>SUM(B416,B420,B422,B424,B426,B428,B430)</f>
        <v>211</v>
      </c>
      <c r="C415" s="8">
        <f t="shared" ref="C415:D415" si="20">SUM(C416,C420,C422,C424,C426,C428,C430)</f>
        <v>0</v>
      </c>
      <c r="D415" s="8">
        <f t="shared" si="20"/>
        <v>6126</v>
      </c>
      <c r="E415" s="31">
        <f t="shared" si="19"/>
        <v>6337</v>
      </c>
    </row>
    <row r="416" spans="1:5">
      <c r="A416" s="8" t="s">
        <v>332</v>
      </c>
      <c r="B416" s="8">
        <f>SUM(B417:B419)</f>
        <v>205</v>
      </c>
      <c r="C416" s="8">
        <f t="shared" ref="C416:D416" si="21">SUM(C417:C419)</f>
        <v>0</v>
      </c>
      <c r="D416" s="8">
        <f t="shared" si="21"/>
        <v>4698</v>
      </c>
      <c r="E416" s="31">
        <f t="shared" si="19"/>
        <v>4903</v>
      </c>
    </row>
    <row r="417" spans="1:5">
      <c r="A417" s="8" t="s">
        <v>283</v>
      </c>
      <c r="B417" s="115">
        <v>100</v>
      </c>
      <c r="C417" s="115"/>
      <c r="D417" s="8"/>
      <c r="E417" s="31">
        <f t="shared" si="19"/>
        <v>100</v>
      </c>
    </row>
    <row r="418" spans="1:5">
      <c r="A418" s="269" t="s">
        <v>945</v>
      </c>
      <c r="B418" s="270"/>
      <c r="C418" s="270"/>
      <c r="D418" s="269">
        <v>1257</v>
      </c>
      <c r="E418" s="271"/>
    </row>
    <row r="419" spans="1:5">
      <c r="A419" s="8" t="s">
        <v>333</v>
      </c>
      <c r="B419" s="115">
        <v>105</v>
      </c>
      <c r="C419" s="115"/>
      <c r="D419" s="8">
        <v>3441</v>
      </c>
      <c r="E419" s="31">
        <f t="shared" ref="E419:E435" si="22">SUM(B419:D419)</f>
        <v>3546</v>
      </c>
    </row>
    <row r="420" spans="1:5">
      <c r="A420" s="8" t="s">
        <v>334</v>
      </c>
      <c r="B420" s="8">
        <f>SUM(B421:B421)</f>
        <v>0</v>
      </c>
      <c r="C420" s="8">
        <f>SUM(C421:C421)</f>
        <v>0</v>
      </c>
      <c r="D420" s="8"/>
      <c r="E420" s="31">
        <f t="shared" si="22"/>
        <v>0</v>
      </c>
    </row>
    <row r="421" spans="1:5">
      <c r="A421" s="8" t="s">
        <v>283</v>
      </c>
      <c r="B421" s="8"/>
      <c r="C421" s="8"/>
      <c r="D421" s="8"/>
      <c r="E421" s="31">
        <f t="shared" si="22"/>
        <v>0</v>
      </c>
    </row>
    <row r="422" spans="1:5">
      <c r="A422" s="8" t="s">
        <v>335</v>
      </c>
      <c r="B422" s="8">
        <f>SUM(B423:B423)</f>
        <v>0</v>
      </c>
      <c r="C422" s="8">
        <f>SUM(C423:C423)</f>
        <v>0</v>
      </c>
      <c r="D422" s="8"/>
      <c r="E422" s="31">
        <f t="shared" si="22"/>
        <v>0</v>
      </c>
    </row>
    <row r="423" spans="1:5">
      <c r="A423" s="8" t="s">
        <v>283</v>
      </c>
      <c r="B423" s="8"/>
      <c r="C423" s="8"/>
      <c r="D423" s="8"/>
      <c r="E423" s="31">
        <f t="shared" si="22"/>
        <v>0</v>
      </c>
    </row>
    <row r="424" spans="1:5">
      <c r="A424" s="8" t="s">
        <v>336</v>
      </c>
      <c r="B424" s="8">
        <f>SUM(B425:B425)</f>
        <v>0</v>
      </c>
      <c r="C424" s="8">
        <f>SUM(C425:C425)</f>
        <v>0</v>
      </c>
      <c r="D424" s="8"/>
      <c r="E424" s="31">
        <f t="shared" si="22"/>
        <v>0</v>
      </c>
    </row>
    <row r="425" spans="1:5">
      <c r="A425" s="8" t="s">
        <v>337</v>
      </c>
      <c r="B425" s="8"/>
      <c r="C425" s="8"/>
      <c r="D425" s="8"/>
      <c r="E425" s="31">
        <f t="shared" si="22"/>
        <v>0</v>
      </c>
    </row>
    <row r="426" spans="1:5">
      <c r="A426" s="8" t="s">
        <v>338</v>
      </c>
      <c r="B426" s="8">
        <f>SUM(B427:B427)</f>
        <v>0</v>
      </c>
      <c r="C426" s="8">
        <f>SUM(C427:C427)</f>
        <v>0</v>
      </c>
      <c r="D426" s="8"/>
      <c r="E426" s="31">
        <f t="shared" si="22"/>
        <v>0</v>
      </c>
    </row>
    <row r="427" spans="1:5">
      <c r="A427" s="8" t="s">
        <v>283</v>
      </c>
      <c r="B427" s="8"/>
      <c r="C427" s="8"/>
      <c r="D427" s="8"/>
      <c r="E427" s="31">
        <f t="shared" si="22"/>
        <v>0</v>
      </c>
    </row>
    <row r="428" spans="1:5">
      <c r="A428" s="8" t="s">
        <v>339</v>
      </c>
      <c r="B428" s="8">
        <f>SUM(B429:B429)</f>
        <v>0</v>
      </c>
      <c r="C428" s="8">
        <f>SUM(C429:C429)</f>
        <v>0</v>
      </c>
      <c r="D428" s="8">
        <f>SUM(D429)</f>
        <v>1428</v>
      </c>
      <c r="E428" s="31">
        <f t="shared" si="22"/>
        <v>1428</v>
      </c>
    </row>
    <row r="429" spans="1:5">
      <c r="A429" s="8" t="s">
        <v>340</v>
      </c>
      <c r="B429" s="8"/>
      <c r="C429" s="8"/>
      <c r="D429" s="8">
        <v>1428</v>
      </c>
      <c r="E429" s="31">
        <f t="shared" si="22"/>
        <v>1428</v>
      </c>
    </row>
    <row r="430" spans="1:5">
      <c r="A430" s="8" t="s">
        <v>341</v>
      </c>
      <c r="B430" s="8">
        <f>SUM(B431:B432)</f>
        <v>6</v>
      </c>
      <c r="C430" s="8">
        <f>SUM(C431:C432)</f>
        <v>0</v>
      </c>
      <c r="D430" s="8"/>
      <c r="E430" s="31">
        <f t="shared" si="22"/>
        <v>6</v>
      </c>
    </row>
    <row r="431" spans="1:5">
      <c r="A431" s="8" t="s">
        <v>342</v>
      </c>
      <c r="B431" s="8"/>
      <c r="C431" s="8"/>
      <c r="D431" s="8"/>
      <c r="E431" s="31">
        <f t="shared" si="22"/>
        <v>0</v>
      </c>
    </row>
    <row r="432" spans="1:5">
      <c r="A432" s="8" t="s">
        <v>343</v>
      </c>
      <c r="B432" s="116">
        <v>6</v>
      </c>
      <c r="C432" s="116"/>
      <c r="D432" s="8"/>
      <c r="E432" s="31">
        <f t="shared" si="22"/>
        <v>6</v>
      </c>
    </row>
    <row r="433" spans="1:5">
      <c r="A433" s="8" t="s">
        <v>344</v>
      </c>
      <c r="B433" s="8">
        <f>SUM(B434,B436,B438,B440,B442,B445,B447,B449)</f>
        <v>289</v>
      </c>
      <c r="C433" s="8">
        <f>SUM(C434,C436,C438,C440,C442,C445,C447,C449)</f>
        <v>0</v>
      </c>
      <c r="D433" s="8"/>
      <c r="E433" s="31">
        <f t="shared" si="22"/>
        <v>289</v>
      </c>
    </row>
    <row r="434" spans="1:5">
      <c r="A434" s="8" t="s">
        <v>345</v>
      </c>
      <c r="B434" s="8">
        <f>SUM(B435:B435)</f>
        <v>0</v>
      </c>
      <c r="C434" s="8">
        <f>SUM(C435:C435)</f>
        <v>0</v>
      </c>
      <c r="D434" s="8"/>
      <c r="E434" s="31">
        <f t="shared" si="22"/>
        <v>0</v>
      </c>
    </row>
    <row r="435" spans="1:5">
      <c r="A435" s="8" t="s">
        <v>283</v>
      </c>
      <c r="B435" s="8"/>
      <c r="C435" s="8"/>
      <c r="D435" s="8"/>
      <c r="E435" s="31">
        <f t="shared" si="22"/>
        <v>0</v>
      </c>
    </row>
    <row r="436" spans="1:5">
      <c r="A436" s="8" t="s">
        <v>346</v>
      </c>
      <c r="B436" s="8">
        <f>SUM(B437:B437)</f>
        <v>0</v>
      </c>
      <c r="C436" s="8">
        <f>SUM(C437:C437)</f>
        <v>0</v>
      </c>
      <c r="D436" s="8"/>
      <c r="E436" s="31">
        <f t="shared" ref="E436:E449" si="23">SUM(B436:D436)</f>
        <v>0</v>
      </c>
    </row>
    <row r="437" spans="1:5">
      <c r="A437" s="8" t="s">
        <v>283</v>
      </c>
      <c r="B437" s="8"/>
      <c r="C437" s="8"/>
      <c r="D437" s="8"/>
      <c r="E437" s="31">
        <f t="shared" si="23"/>
        <v>0</v>
      </c>
    </row>
    <row r="438" spans="1:5">
      <c r="A438" s="8" t="s">
        <v>347</v>
      </c>
      <c r="B438" s="8">
        <f>SUM(B439:B439)</f>
        <v>0</v>
      </c>
      <c r="C438" s="8">
        <f>SUM(C439:C439)</f>
        <v>0</v>
      </c>
      <c r="D438" s="8"/>
      <c r="E438" s="31">
        <f t="shared" si="23"/>
        <v>0</v>
      </c>
    </row>
    <row r="439" spans="1:5">
      <c r="A439" s="8" t="s">
        <v>283</v>
      </c>
      <c r="B439" s="8"/>
      <c r="C439" s="8"/>
      <c r="D439" s="8"/>
      <c r="E439" s="31">
        <f t="shared" si="23"/>
        <v>0</v>
      </c>
    </row>
    <row r="440" spans="1:5">
      <c r="A440" s="8" t="s">
        <v>348</v>
      </c>
      <c r="B440" s="8">
        <f>SUM(B441:B441)</f>
        <v>0</v>
      </c>
      <c r="C440" s="8">
        <f>SUM(C441:C441)</f>
        <v>0</v>
      </c>
      <c r="D440" s="8"/>
      <c r="E440" s="31">
        <f t="shared" si="23"/>
        <v>0</v>
      </c>
    </row>
    <row r="441" spans="1:5">
      <c r="A441" s="8" t="s">
        <v>283</v>
      </c>
      <c r="B441" s="8"/>
      <c r="C441" s="8"/>
      <c r="D441" s="8"/>
      <c r="E441" s="31">
        <f t="shared" si="23"/>
        <v>0</v>
      </c>
    </row>
    <row r="442" spans="1:5">
      <c r="A442" s="8" t="s">
        <v>434</v>
      </c>
      <c r="B442" s="8">
        <f>SUM(B443:B444)</f>
        <v>237</v>
      </c>
      <c r="C442" s="8">
        <f>SUM(C443:C444)</f>
        <v>0</v>
      </c>
      <c r="D442" s="8"/>
      <c r="E442" s="31">
        <f t="shared" si="23"/>
        <v>237</v>
      </c>
    </row>
    <row r="443" spans="1:5">
      <c r="A443" s="8" t="s">
        <v>283</v>
      </c>
      <c r="B443" s="117">
        <v>160</v>
      </c>
      <c r="C443" s="117"/>
      <c r="D443" s="8"/>
      <c r="E443" s="31">
        <f t="shared" si="23"/>
        <v>160</v>
      </c>
    </row>
    <row r="444" spans="1:5">
      <c r="A444" s="8" t="s">
        <v>285</v>
      </c>
      <c r="B444" s="117">
        <v>77</v>
      </c>
      <c r="C444" s="117"/>
      <c r="D444" s="8"/>
      <c r="E444" s="31">
        <f t="shared" si="23"/>
        <v>77</v>
      </c>
    </row>
    <row r="445" spans="1:5">
      <c r="A445" s="8" t="s">
        <v>349</v>
      </c>
      <c r="B445" s="8">
        <f>SUM(B446:B446)</f>
        <v>52</v>
      </c>
      <c r="C445" s="8">
        <f>SUM(C446:C446)</f>
        <v>0</v>
      </c>
      <c r="D445" s="8"/>
      <c r="E445" s="31">
        <f t="shared" si="23"/>
        <v>52</v>
      </c>
    </row>
    <row r="446" spans="1:5">
      <c r="A446" s="8" t="s">
        <v>283</v>
      </c>
      <c r="B446" s="118">
        <v>52</v>
      </c>
      <c r="C446" s="118"/>
      <c r="D446" s="8"/>
      <c r="E446" s="31">
        <f t="shared" si="23"/>
        <v>52</v>
      </c>
    </row>
    <row r="447" spans="1:5">
      <c r="A447" s="8" t="s">
        <v>350</v>
      </c>
      <c r="B447" s="8">
        <f>SUM(B448:B448)</f>
        <v>0</v>
      </c>
      <c r="C447" s="8">
        <f>SUM(C448:C448)</f>
        <v>0</v>
      </c>
      <c r="D447" s="8"/>
      <c r="E447" s="31">
        <f t="shared" si="23"/>
        <v>0</v>
      </c>
    </row>
    <row r="448" spans="1:5">
      <c r="A448" s="8" t="s">
        <v>283</v>
      </c>
      <c r="B448" s="8"/>
      <c r="C448" s="8"/>
      <c r="D448" s="8"/>
      <c r="E448" s="31">
        <f t="shared" si="23"/>
        <v>0</v>
      </c>
    </row>
    <row r="449" spans="1:5">
      <c r="A449" s="8" t="s">
        <v>351</v>
      </c>
      <c r="B449" s="8">
        <f>SUM(B450:B450)</f>
        <v>0</v>
      </c>
      <c r="C449" s="8">
        <f>SUM(C450:C450)</f>
        <v>0</v>
      </c>
      <c r="D449" s="8"/>
      <c r="E449" s="31">
        <f t="shared" si="23"/>
        <v>0</v>
      </c>
    </row>
    <row r="450" spans="1:5">
      <c r="A450" s="8" t="s">
        <v>352</v>
      </c>
      <c r="B450" s="8"/>
      <c r="C450" s="8"/>
      <c r="D450" s="8"/>
      <c r="E450" s="31">
        <f t="shared" ref="E450:E475" si="24">SUM(B450:D450)</f>
        <v>0</v>
      </c>
    </row>
    <row r="451" spans="1:5">
      <c r="A451" s="8" t="s">
        <v>353</v>
      </c>
      <c r="B451" s="8">
        <f>SUM(B452,B455,B460,B462)</f>
        <v>212</v>
      </c>
      <c r="C451" s="8">
        <f>SUM(C452,C455,C460,C462)</f>
        <v>0</v>
      </c>
      <c r="D451" s="8"/>
      <c r="E451" s="31">
        <f t="shared" si="24"/>
        <v>212</v>
      </c>
    </row>
    <row r="452" spans="1:5">
      <c r="A452" s="8" t="s">
        <v>354</v>
      </c>
      <c r="B452" s="8">
        <f>SUM(B453:B454)</f>
        <v>91</v>
      </c>
      <c r="C452" s="8">
        <f>SUM(C453:C454)</f>
        <v>0</v>
      </c>
      <c r="D452" s="8"/>
      <c r="E452" s="31">
        <f t="shared" si="24"/>
        <v>91</v>
      </c>
    </row>
    <row r="453" spans="1:5">
      <c r="A453" s="8" t="s">
        <v>283</v>
      </c>
      <c r="B453" s="119">
        <v>10</v>
      </c>
      <c r="C453" s="119"/>
      <c r="D453" s="8"/>
      <c r="E453" s="31">
        <f t="shared" si="24"/>
        <v>10</v>
      </c>
    </row>
    <row r="454" spans="1:5">
      <c r="A454" s="8" t="s">
        <v>298</v>
      </c>
      <c r="B454" s="119">
        <v>81</v>
      </c>
      <c r="C454" s="119"/>
      <c r="D454" s="8"/>
      <c r="E454" s="31">
        <f t="shared" si="24"/>
        <v>81</v>
      </c>
    </row>
    <row r="455" spans="1:5">
      <c r="A455" s="8" t="s">
        <v>435</v>
      </c>
      <c r="B455" s="8">
        <f>SUM(B456:B459)</f>
        <v>121</v>
      </c>
      <c r="C455" s="8">
        <f>SUM(C456:C459)</f>
        <v>0</v>
      </c>
      <c r="D455" s="8"/>
      <c r="E455" s="31">
        <f t="shared" si="24"/>
        <v>121</v>
      </c>
    </row>
    <row r="456" spans="1:5">
      <c r="A456" s="8" t="s">
        <v>283</v>
      </c>
      <c r="B456" s="120">
        <v>31</v>
      </c>
      <c r="C456" s="120"/>
      <c r="D456" s="8"/>
      <c r="E456" s="31">
        <f t="shared" si="24"/>
        <v>31</v>
      </c>
    </row>
    <row r="457" spans="1:5">
      <c r="A457" s="8" t="s">
        <v>436</v>
      </c>
      <c r="B457" s="120">
        <v>40</v>
      </c>
      <c r="C457" s="120"/>
      <c r="D457" s="8"/>
      <c r="E457" s="31">
        <f t="shared" si="24"/>
        <v>40</v>
      </c>
    </row>
    <row r="458" spans="1:5">
      <c r="A458" s="8" t="s">
        <v>437</v>
      </c>
      <c r="B458" s="120">
        <v>47</v>
      </c>
      <c r="C458" s="120"/>
      <c r="D458" s="8"/>
      <c r="E458" s="31">
        <f t="shared" si="24"/>
        <v>47</v>
      </c>
    </row>
    <row r="459" spans="1:5">
      <c r="A459" s="8" t="s">
        <v>438</v>
      </c>
      <c r="B459" s="120">
        <v>3</v>
      </c>
      <c r="C459" s="120"/>
      <c r="D459" s="8"/>
      <c r="E459" s="31">
        <f t="shared" si="24"/>
        <v>3</v>
      </c>
    </row>
    <row r="460" spans="1:5">
      <c r="A460" s="8" t="s">
        <v>355</v>
      </c>
      <c r="B460" s="8">
        <f>SUM(B461:B461)</f>
        <v>0</v>
      </c>
      <c r="C460" s="8">
        <f>SUM(C461:C461)</f>
        <v>0</v>
      </c>
      <c r="D460" s="8"/>
      <c r="E460" s="31">
        <f t="shared" si="24"/>
        <v>0</v>
      </c>
    </row>
    <row r="461" spans="1:5">
      <c r="A461" s="8" t="s">
        <v>283</v>
      </c>
      <c r="B461" s="8"/>
      <c r="C461" s="8"/>
      <c r="D461" s="8"/>
      <c r="E461" s="31">
        <f t="shared" si="24"/>
        <v>0</v>
      </c>
    </row>
    <row r="462" spans="1:5">
      <c r="A462" s="8" t="s">
        <v>356</v>
      </c>
      <c r="B462" s="8">
        <f>SUM(B463:B463)</f>
        <v>0</v>
      </c>
      <c r="C462" s="8">
        <f>SUM(C463:C463)</f>
        <v>0</v>
      </c>
      <c r="D462" s="8"/>
      <c r="E462" s="31">
        <f t="shared" si="24"/>
        <v>0</v>
      </c>
    </row>
    <row r="463" spans="1:5">
      <c r="A463" s="8" t="s">
        <v>357</v>
      </c>
      <c r="B463" s="8"/>
      <c r="C463" s="8"/>
      <c r="D463" s="8"/>
      <c r="E463" s="31">
        <f t="shared" si="24"/>
        <v>0</v>
      </c>
    </row>
    <row r="464" spans="1:5">
      <c r="A464" s="8" t="s">
        <v>358</v>
      </c>
      <c r="B464" s="8">
        <f>SUM(B465,B467,B469)</f>
        <v>0</v>
      </c>
      <c r="C464" s="8">
        <f>SUM(C465,C467,C469)</f>
        <v>0</v>
      </c>
      <c r="D464" s="8"/>
      <c r="E464" s="31">
        <f t="shared" si="24"/>
        <v>0</v>
      </c>
    </row>
    <row r="465" spans="1:5">
      <c r="A465" s="8" t="s">
        <v>359</v>
      </c>
      <c r="B465" s="8">
        <f>SUM(B466:B466)</f>
        <v>0</v>
      </c>
      <c r="C465" s="8">
        <f>SUM(C466:C466)</f>
        <v>0</v>
      </c>
      <c r="D465" s="8"/>
      <c r="E465" s="31">
        <f t="shared" si="24"/>
        <v>0</v>
      </c>
    </row>
    <row r="466" spans="1:5">
      <c r="A466" s="8" t="s">
        <v>283</v>
      </c>
      <c r="B466" s="8"/>
      <c r="C466" s="8"/>
      <c r="D466" s="8"/>
      <c r="E466" s="31">
        <f t="shared" si="24"/>
        <v>0</v>
      </c>
    </row>
    <row r="467" spans="1:5">
      <c r="A467" s="8" t="s">
        <v>360</v>
      </c>
      <c r="B467" s="8">
        <f>SUM(B468:B468)</f>
        <v>0</v>
      </c>
      <c r="C467" s="8">
        <f>SUM(C468:C468)</f>
        <v>0</v>
      </c>
      <c r="D467" s="8"/>
      <c r="E467" s="31">
        <f t="shared" si="24"/>
        <v>0</v>
      </c>
    </row>
    <row r="468" spans="1:5">
      <c r="A468" s="8" t="s">
        <v>361</v>
      </c>
      <c r="B468" s="8"/>
      <c r="C468" s="8"/>
      <c r="D468" s="8"/>
      <c r="E468" s="31">
        <f t="shared" si="24"/>
        <v>0</v>
      </c>
    </row>
    <row r="469" spans="1:5">
      <c r="A469" s="8" t="s">
        <v>362</v>
      </c>
      <c r="B469" s="8"/>
      <c r="C469" s="8"/>
      <c r="D469" s="8"/>
      <c r="E469" s="31">
        <f t="shared" si="24"/>
        <v>0</v>
      </c>
    </row>
    <row r="470" spans="1:5">
      <c r="A470" s="8" t="s">
        <v>363</v>
      </c>
      <c r="B470" s="8">
        <f>SUM(B471:B471)</f>
        <v>0</v>
      </c>
      <c r="C470" s="8">
        <f>SUM(C471:C471)</f>
        <v>0</v>
      </c>
      <c r="D470" s="8"/>
      <c r="E470" s="31">
        <f t="shared" si="24"/>
        <v>0</v>
      </c>
    </row>
    <row r="471" spans="1:5">
      <c r="A471" s="8" t="s">
        <v>364</v>
      </c>
      <c r="B471" s="8"/>
      <c r="C471" s="8"/>
      <c r="D471" s="8"/>
      <c r="E471" s="31">
        <f t="shared" si="24"/>
        <v>0</v>
      </c>
    </row>
    <row r="472" spans="1:5">
      <c r="A472" s="8" t="s">
        <v>439</v>
      </c>
      <c r="B472" s="8">
        <f>SUM(B473,B480,B482,B484,B486,B488)</f>
        <v>496</v>
      </c>
      <c r="C472" s="8">
        <f>SUM(C473,C480,C482,C484,C486,C488)</f>
        <v>0</v>
      </c>
      <c r="D472" s="8"/>
      <c r="E472" s="31">
        <f t="shared" si="24"/>
        <v>496</v>
      </c>
    </row>
    <row r="473" spans="1:5">
      <c r="A473" s="8" t="s">
        <v>440</v>
      </c>
      <c r="B473" s="8">
        <f>SUM(B474:B479)</f>
        <v>496</v>
      </c>
      <c r="C473" s="8">
        <f>SUM(C474:C479)</f>
        <v>0</v>
      </c>
      <c r="D473" s="8"/>
      <c r="E473" s="31">
        <f t="shared" si="24"/>
        <v>496</v>
      </c>
    </row>
    <row r="474" spans="1:5">
      <c r="A474" s="8" t="s">
        <v>283</v>
      </c>
      <c r="B474" s="121">
        <v>146</v>
      </c>
      <c r="C474" s="121"/>
      <c r="D474" s="8"/>
      <c r="E474" s="31">
        <f t="shared" si="24"/>
        <v>146</v>
      </c>
    </row>
    <row r="475" spans="1:5">
      <c r="A475" s="8" t="s">
        <v>372</v>
      </c>
      <c r="B475" s="121">
        <v>20</v>
      </c>
      <c r="C475" s="121"/>
      <c r="D475" s="8"/>
      <c r="E475" s="31">
        <f t="shared" si="24"/>
        <v>20</v>
      </c>
    </row>
    <row r="476" spans="1:5">
      <c r="A476" s="8" t="s">
        <v>441</v>
      </c>
      <c r="B476" s="121">
        <v>70</v>
      </c>
      <c r="C476" s="121"/>
      <c r="D476" s="8"/>
      <c r="E476" s="31">
        <f t="shared" ref="E476:E487" si="25">SUM(B476:D476)</f>
        <v>70</v>
      </c>
    </row>
    <row r="477" spans="1:5">
      <c r="A477" s="8" t="s">
        <v>373</v>
      </c>
      <c r="B477" s="121">
        <v>30</v>
      </c>
      <c r="C477" s="121"/>
      <c r="D477" s="8"/>
      <c r="E477" s="31">
        <f t="shared" si="25"/>
        <v>30</v>
      </c>
    </row>
    <row r="478" spans="1:5">
      <c r="A478" s="8" t="s">
        <v>298</v>
      </c>
      <c r="B478" s="121">
        <v>104</v>
      </c>
      <c r="C478" s="121"/>
      <c r="D478" s="8"/>
      <c r="E478" s="31">
        <f t="shared" si="25"/>
        <v>104</v>
      </c>
    </row>
    <row r="479" spans="1:5">
      <c r="A479" s="8" t="s">
        <v>442</v>
      </c>
      <c r="B479" s="121">
        <v>126</v>
      </c>
      <c r="C479" s="121"/>
      <c r="D479" s="8"/>
      <c r="E479" s="31">
        <f t="shared" si="25"/>
        <v>126</v>
      </c>
    </row>
    <row r="480" spans="1:5">
      <c r="A480" s="8" t="s">
        <v>374</v>
      </c>
      <c r="B480" s="8">
        <f>SUM(B481:B481)</f>
        <v>0</v>
      </c>
      <c r="C480" s="8">
        <f>SUM(C481:C481)</f>
        <v>0</v>
      </c>
      <c r="D480" s="8"/>
      <c r="E480" s="31">
        <f t="shared" si="25"/>
        <v>0</v>
      </c>
    </row>
    <row r="481" spans="1:5">
      <c r="A481" s="8" t="s">
        <v>283</v>
      </c>
      <c r="B481" s="8"/>
      <c r="C481" s="8"/>
      <c r="D481" s="8"/>
      <c r="E481" s="31">
        <f t="shared" si="25"/>
        <v>0</v>
      </c>
    </row>
    <row r="482" spans="1:5">
      <c r="A482" s="8" t="s">
        <v>375</v>
      </c>
      <c r="B482" s="8">
        <f>SUM(B483:B483)</f>
        <v>0</v>
      </c>
      <c r="C482" s="8">
        <f>SUM(C483:C483)</f>
        <v>0</v>
      </c>
      <c r="D482" s="8"/>
      <c r="E482" s="31">
        <f t="shared" si="25"/>
        <v>0</v>
      </c>
    </row>
    <row r="483" spans="1:5">
      <c r="A483" s="8" t="s">
        <v>283</v>
      </c>
      <c r="B483" s="8"/>
      <c r="C483" s="8"/>
      <c r="D483" s="8"/>
      <c r="E483" s="31">
        <f t="shared" si="25"/>
        <v>0</v>
      </c>
    </row>
    <row r="484" spans="1:5">
      <c r="A484" s="8" t="s">
        <v>443</v>
      </c>
      <c r="B484" s="8">
        <f>SUM(B485:B485)</f>
        <v>0</v>
      </c>
      <c r="C484" s="8">
        <f>SUM(C485:C485)</f>
        <v>0</v>
      </c>
      <c r="D484" s="8"/>
      <c r="E484" s="31">
        <f t="shared" si="25"/>
        <v>0</v>
      </c>
    </row>
    <row r="485" spans="1:5">
      <c r="A485" s="8" t="s">
        <v>283</v>
      </c>
      <c r="B485" s="8"/>
      <c r="C485" s="8"/>
      <c r="D485" s="8"/>
      <c r="E485" s="31">
        <f t="shared" si="25"/>
        <v>0</v>
      </c>
    </row>
    <row r="486" spans="1:5">
      <c r="A486" s="8" t="s">
        <v>376</v>
      </c>
      <c r="B486" s="8">
        <f>SUM(B487:B487)</f>
        <v>0</v>
      </c>
      <c r="C486" s="8">
        <f>SUM(C487:C487)</f>
        <v>0</v>
      </c>
      <c r="D486" s="8"/>
      <c r="E486" s="31">
        <f t="shared" si="25"/>
        <v>0</v>
      </c>
    </row>
    <row r="487" spans="1:5">
      <c r="A487" s="8" t="s">
        <v>283</v>
      </c>
      <c r="B487" s="8"/>
      <c r="C487" s="8"/>
      <c r="D487" s="8"/>
      <c r="E487" s="31">
        <f t="shared" si="25"/>
        <v>0</v>
      </c>
    </row>
    <row r="488" spans="1:5">
      <c r="A488" s="8" t="s">
        <v>444</v>
      </c>
      <c r="B488" s="8"/>
      <c r="C488" s="8"/>
      <c r="D488" s="8"/>
      <c r="E488" s="31">
        <f t="shared" ref="E488:E507" si="26">SUM(B488:D488)</f>
        <v>0</v>
      </c>
    </row>
    <row r="489" spans="1:5">
      <c r="A489" s="8" t="s">
        <v>377</v>
      </c>
      <c r="B489" s="8">
        <f>SUM(B490,B492,B494)</f>
        <v>1856</v>
      </c>
      <c r="C489" s="8">
        <f>SUM(C490,C492,C494)</f>
        <v>211</v>
      </c>
      <c r="D489" s="8">
        <f>SUM(D490,D492,D494)</f>
        <v>60</v>
      </c>
      <c r="E489" s="31">
        <f t="shared" si="26"/>
        <v>2127</v>
      </c>
    </row>
    <row r="490" spans="1:5">
      <c r="A490" s="8" t="s">
        <v>378</v>
      </c>
      <c r="B490" s="8">
        <f>SUM(B491:B491)</f>
        <v>0</v>
      </c>
      <c r="C490" s="8">
        <f>SUM(C491:C491)</f>
        <v>0</v>
      </c>
      <c r="D490" s="8">
        <f>SUM(D491:D491)</f>
        <v>60</v>
      </c>
      <c r="E490" s="31">
        <f t="shared" si="26"/>
        <v>60</v>
      </c>
    </row>
    <row r="491" spans="1:5">
      <c r="A491" s="8" t="s">
        <v>379</v>
      </c>
      <c r="B491" s="8"/>
      <c r="C491" s="8"/>
      <c r="D491" s="8">
        <v>60</v>
      </c>
      <c r="E491" s="31">
        <f t="shared" si="26"/>
        <v>60</v>
      </c>
    </row>
    <row r="492" spans="1:5">
      <c r="A492" s="8" t="s">
        <v>380</v>
      </c>
      <c r="B492" s="8">
        <f>SUM(B493:B493)</f>
        <v>1856</v>
      </c>
      <c r="C492" s="8">
        <f>SUM(C493:C493)</f>
        <v>211</v>
      </c>
      <c r="D492" s="8"/>
      <c r="E492" s="31">
        <f t="shared" si="26"/>
        <v>2067</v>
      </c>
    </row>
    <row r="493" spans="1:5">
      <c r="A493" s="8" t="s">
        <v>381</v>
      </c>
      <c r="B493" s="122">
        <v>1856</v>
      </c>
      <c r="C493" s="122">
        <v>211</v>
      </c>
      <c r="D493" s="8"/>
      <c r="E493" s="31">
        <f t="shared" si="26"/>
        <v>2067</v>
      </c>
    </row>
    <row r="494" spans="1:5">
      <c r="A494" s="8" t="s">
        <v>382</v>
      </c>
      <c r="B494" s="8">
        <f>SUM(B495:B495)</f>
        <v>0</v>
      </c>
      <c r="C494" s="8">
        <f>SUM(C495:C495)</f>
        <v>0</v>
      </c>
      <c r="D494" s="8"/>
      <c r="E494" s="31">
        <f t="shared" si="26"/>
        <v>0</v>
      </c>
    </row>
    <row r="495" spans="1:5">
      <c r="A495" s="8" t="s">
        <v>383</v>
      </c>
      <c r="B495" s="8"/>
      <c r="C495" s="8"/>
      <c r="D495" s="8"/>
      <c r="E495" s="31">
        <f t="shared" si="26"/>
        <v>0</v>
      </c>
    </row>
    <row r="496" spans="1:5">
      <c r="A496" s="8" t="s">
        <v>384</v>
      </c>
      <c r="B496" s="8">
        <f>SUM(B497,B502,B504,B506,B508)</f>
        <v>105</v>
      </c>
      <c r="C496" s="8">
        <f>SUM(C497,C502,C504,C506,C508)</f>
        <v>0</v>
      </c>
      <c r="D496" s="8"/>
      <c r="E496" s="31">
        <f t="shared" si="26"/>
        <v>105</v>
      </c>
    </row>
    <row r="497" spans="1:5">
      <c r="A497" s="8" t="s">
        <v>385</v>
      </c>
      <c r="B497" s="8">
        <f>SUM(B498:B501)</f>
        <v>105</v>
      </c>
      <c r="C497" s="8"/>
      <c r="D497" s="8"/>
      <c r="E497" s="31">
        <f t="shared" si="26"/>
        <v>105</v>
      </c>
    </row>
    <row r="498" spans="1:5">
      <c r="A498" s="8" t="s">
        <v>283</v>
      </c>
      <c r="B498" s="8"/>
      <c r="C498" s="8"/>
      <c r="D498" s="8"/>
      <c r="E498" s="31">
        <f t="shared" si="26"/>
        <v>0</v>
      </c>
    </row>
    <row r="499" spans="1:5">
      <c r="A499" s="8" t="s">
        <v>386</v>
      </c>
      <c r="B499" s="123">
        <v>3</v>
      </c>
      <c r="C499" s="123"/>
      <c r="D499" s="8"/>
      <c r="E499" s="31">
        <f t="shared" si="26"/>
        <v>3</v>
      </c>
    </row>
    <row r="500" spans="1:5">
      <c r="A500" s="8" t="s">
        <v>298</v>
      </c>
      <c r="B500" s="123">
        <v>99</v>
      </c>
      <c r="C500" s="123"/>
      <c r="D500" s="8"/>
      <c r="E500" s="31">
        <f t="shared" si="26"/>
        <v>99</v>
      </c>
    </row>
    <row r="501" spans="1:5">
      <c r="A501" s="8" t="s">
        <v>387</v>
      </c>
      <c r="B501" s="123">
        <v>3</v>
      </c>
      <c r="C501" s="123"/>
      <c r="D501" s="8"/>
      <c r="E501" s="31">
        <f t="shared" si="26"/>
        <v>3</v>
      </c>
    </row>
    <row r="502" spans="1:5">
      <c r="A502" s="8" t="s">
        <v>388</v>
      </c>
      <c r="B502" s="8">
        <f>SUM(B503:B503)</f>
        <v>0</v>
      </c>
      <c r="C502" s="8">
        <f>SUM(C503:C503)</f>
        <v>0</v>
      </c>
      <c r="D502" s="8"/>
      <c r="E502" s="31">
        <f t="shared" si="26"/>
        <v>0</v>
      </c>
    </row>
    <row r="503" spans="1:5">
      <c r="A503" s="8" t="s">
        <v>283</v>
      </c>
      <c r="B503" s="8"/>
      <c r="C503" s="8"/>
      <c r="D503" s="8"/>
      <c r="E503" s="31">
        <f t="shared" si="26"/>
        <v>0</v>
      </c>
    </row>
    <row r="504" spans="1:5">
      <c r="A504" s="8" t="s">
        <v>389</v>
      </c>
      <c r="B504" s="8">
        <f>SUM(B505:B505)</f>
        <v>0</v>
      </c>
      <c r="C504" s="8">
        <f>SUM(C505:C505)</f>
        <v>0</v>
      </c>
      <c r="D504" s="8"/>
      <c r="E504" s="31">
        <f t="shared" si="26"/>
        <v>0</v>
      </c>
    </row>
    <row r="505" spans="1:5">
      <c r="A505" s="8" t="s">
        <v>445</v>
      </c>
      <c r="B505" s="8"/>
      <c r="C505" s="8"/>
      <c r="D505" s="8"/>
      <c r="E505" s="31">
        <f t="shared" si="26"/>
        <v>0</v>
      </c>
    </row>
    <row r="506" spans="1:5">
      <c r="A506" s="8" t="s">
        <v>390</v>
      </c>
      <c r="B506" s="8">
        <f>SUM(B507:B507)</f>
        <v>0</v>
      </c>
      <c r="C506" s="8">
        <f>SUM(C507:C507)</f>
        <v>0</v>
      </c>
      <c r="D506" s="8"/>
      <c r="E506" s="31">
        <f t="shared" si="26"/>
        <v>0</v>
      </c>
    </row>
    <row r="507" spans="1:5">
      <c r="A507" s="8" t="s">
        <v>391</v>
      </c>
      <c r="B507" s="8"/>
      <c r="C507" s="8"/>
      <c r="D507" s="8"/>
      <c r="E507" s="31">
        <f t="shared" si="26"/>
        <v>0</v>
      </c>
    </row>
    <row r="508" spans="1:5">
      <c r="A508" s="8" t="s">
        <v>392</v>
      </c>
      <c r="B508" s="8">
        <f>SUM(B509:B509)</f>
        <v>0</v>
      </c>
      <c r="C508" s="8">
        <f>SUM(C509:C509)</f>
        <v>0</v>
      </c>
      <c r="D508" s="8"/>
      <c r="E508" s="31">
        <f t="shared" ref="E508:E524" si="27">SUM(B508:D508)</f>
        <v>0</v>
      </c>
    </row>
    <row r="509" spans="1:5">
      <c r="A509" s="8" t="s">
        <v>393</v>
      </c>
      <c r="B509" s="8"/>
      <c r="C509" s="8"/>
      <c r="D509" s="8"/>
      <c r="E509" s="31">
        <f t="shared" si="27"/>
        <v>0</v>
      </c>
    </row>
    <row r="510" spans="1:5">
      <c r="A510" s="8" t="s">
        <v>446</v>
      </c>
      <c r="B510" s="8">
        <v>1725</v>
      </c>
      <c r="C510" s="8"/>
      <c r="D510" s="8"/>
      <c r="E510" s="31">
        <f t="shared" si="27"/>
        <v>1725</v>
      </c>
    </row>
    <row r="511" spans="1:5">
      <c r="A511" s="8" t="s">
        <v>447</v>
      </c>
      <c r="B511" s="8">
        <f>SUM(B512)</f>
        <v>718</v>
      </c>
      <c r="C511" s="8">
        <f t="shared" ref="C511:D511" si="28">SUM(C512)</f>
        <v>0</v>
      </c>
      <c r="D511" s="8">
        <f t="shared" si="28"/>
        <v>0</v>
      </c>
      <c r="E511" s="31">
        <f t="shared" si="27"/>
        <v>718</v>
      </c>
    </row>
    <row r="512" spans="1:5">
      <c r="A512" s="8" t="s">
        <v>394</v>
      </c>
      <c r="B512" s="8">
        <f>SUM(B513:B516)</f>
        <v>718</v>
      </c>
      <c r="C512" s="8">
        <f>SUM(C513:C516)</f>
        <v>0</v>
      </c>
      <c r="D512" s="8"/>
      <c r="E512" s="31">
        <f t="shared" si="27"/>
        <v>718</v>
      </c>
    </row>
    <row r="513" spans="1:5">
      <c r="A513" s="8" t="s">
        <v>395</v>
      </c>
      <c r="B513" s="8">
        <v>718</v>
      </c>
      <c r="C513" s="8"/>
      <c r="D513" s="8"/>
      <c r="E513" s="31">
        <f t="shared" si="27"/>
        <v>718</v>
      </c>
    </row>
    <row r="514" spans="1:5">
      <c r="A514" s="8" t="s">
        <v>396</v>
      </c>
      <c r="B514" s="8"/>
      <c r="C514" s="8"/>
      <c r="D514" s="8"/>
      <c r="E514" s="31">
        <f t="shared" si="27"/>
        <v>0</v>
      </c>
    </row>
    <row r="515" spans="1:5">
      <c r="A515" s="8" t="s">
        <v>397</v>
      </c>
      <c r="B515" s="8"/>
      <c r="C515" s="8"/>
      <c r="D515" s="8"/>
      <c r="E515" s="31">
        <f t="shared" si="27"/>
        <v>0</v>
      </c>
    </row>
    <row r="516" spans="1:5">
      <c r="A516" s="8" t="s">
        <v>398</v>
      </c>
      <c r="B516" s="8"/>
      <c r="C516" s="8"/>
      <c r="D516" s="8"/>
      <c r="E516" s="31">
        <f t="shared" si="27"/>
        <v>0</v>
      </c>
    </row>
    <row r="517" spans="1:5">
      <c r="A517" s="8" t="s">
        <v>448</v>
      </c>
      <c r="B517" s="37">
        <f>SUM(B518)</f>
        <v>0</v>
      </c>
      <c r="C517" s="37">
        <f>SUM(C518)</f>
        <v>0</v>
      </c>
      <c r="D517" s="8"/>
      <c r="E517" s="31">
        <f t="shared" si="27"/>
        <v>0</v>
      </c>
    </row>
    <row r="518" spans="1:5">
      <c r="A518" s="8" t="s">
        <v>399</v>
      </c>
      <c r="B518" s="38"/>
      <c r="C518" s="38"/>
      <c r="D518" s="8"/>
      <c r="E518" s="31">
        <f t="shared" si="27"/>
        <v>0</v>
      </c>
    </row>
    <row r="519" spans="1:5">
      <c r="A519" s="8" t="s">
        <v>449</v>
      </c>
      <c r="B519" s="8">
        <f>SUM(B520:B521)</f>
        <v>0</v>
      </c>
      <c r="C519" s="8">
        <f>SUM(C520:C521)</f>
        <v>0</v>
      </c>
      <c r="D519" s="8"/>
      <c r="E519" s="31">
        <f t="shared" si="27"/>
        <v>0</v>
      </c>
    </row>
    <row r="520" spans="1:5">
      <c r="A520" s="8" t="s">
        <v>400</v>
      </c>
      <c r="B520" s="8"/>
      <c r="C520" s="8"/>
      <c r="D520" s="8"/>
      <c r="E520" s="31">
        <f t="shared" si="27"/>
        <v>0</v>
      </c>
    </row>
    <row r="521" spans="1:5">
      <c r="A521" s="8" t="s">
        <v>401</v>
      </c>
      <c r="B521" s="8"/>
      <c r="C521" s="8"/>
      <c r="D521" s="8"/>
      <c r="E521" s="31">
        <f t="shared" si="27"/>
        <v>0</v>
      </c>
    </row>
    <row r="522" spans="1:5">
      <c r="A522" s="8"/>
      <c r="B522" s="8"/>
      <c r="C522" s="8"/>
      <c r="D522" s="8"/>
      <c r="E522" s="31">
        <f t="shared" si="27"/>
        <v>0</v>
      </c>
    </row>
    <row r="523" spans="1:5">
      <c r="A523" s="8"/>
      <c r="B523" s="8"/>
      <c r="C523" s="8"/>
      <c r="D523" s="8"/>
      <c r="E523" s="31">
        <f t="shared" si="27"/>
        <v>0</v>
      </c>
    </row>
    <row r="524" spans="1:5">
      <c r="A524" s="12" t="s">
        <v>402</v>
      </c>
      <c r="B524" s="31">
        <f>SUM(B5,B104,B106,B110,B140,B168,B192,B209,B279,B321,B354,B370,B415,B433,B451,B464,B470,B472,B489,B496,B510,B511,B517,B519)</f>
        <v>53009</v>
      </c>
      <c r="C524" s="31">
        <f>SUM(C5,C104,C106,C110,C140,C168,C192,C209,C279,C321,C354,C370,C415,C433,C451,C464,C470,C472,C489,C496,C510,C511,C517,C519)</f>
        <v>11346</v>
      </c>
      <c r="D524" s="31">
        <f>SUM(D5,D104,D106,D110,D140,D168,D192,D209,D279,D321,D354,D370,D415,D433,D451,D464,D470,D472,D489,D496,D510,D511,D517,D519)</f>
        <v>19840</v>
      </c>
      <c r="E524" s="31">
        <f t="shared" si="27"/>
        <v>84195</v>
      </c>
    </row>
  </sheetData>
  <mergeCells count="1">
    <mergeCell ref="A2:E2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8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E22" sqref="E22"/>
    </sheetView>
  </sheetViews>
  <sheetFormatPr defaultRowHeight="14.25"/>
  <cols>
    <col min="1" max="1" width="31.375" customWidth="1"/>
    <col min="2" max="2" width="20.875" customWidth="1"/>
    <col min="3" max="3" width="31.875" customWidth="1"/>
    <col min="4" max="4" width="18" customWidth="1"/>
  </cols>
  <sheetData>
    <row r="1" spans="1:4">
      <c r="A1" s="13" t="s">
        <v>450</v>
      </c>
      <c r="B1" s="14"/>
      <c r="C1" s="14"/>
      <c r="D1" s="14"/>
    </row>
    <row r="2" spans="1:4" ht="20.25">
      <c r="A2" s="277" t="s">
        <v>451</v>
      </c>
      <c r="B2" s="277"/>
      <c r="C2" s="277"/>
      <c r="D2" s="277"/>
    </row>
    <row r="3" spans="1:4">
      <c r="A3" s="13"/>
      <c r="B3" s="14"/>
      <c r="C3" s="14"/>
      <c r="D3" s="15" t="s">
        <v>7</v>
      </c>
    </row>
    <row r="4" spans="1:4" ht="18.75">
      <c r="A4" s="278" t="s">
        <v>452</v>
      </c>
      <c r="B4" s="279"/>
      <c r="C4" s="278" t="s">
        <v>453</v>
      </c>
      <c r="D4" s="279"/>
    </row>
    <row r="5" spans="1:4" ht="18.75" customHeight="1">
      <c r="A5" s="16" t="s">
        <v>8</v>
      </c>
      <c r="B5" s="16" t="s">
        <v>9</v>
      </c>
      <c r="C5" s="16" t="s">
        <v>37</v>
      </c>
      <c r="D5" s="16" t="s">
        <v>9</v>
      </c>
    </row>
    <row r="6" spans="1:4" ht="18.75" customHeight="1">
      <c r="A6" s="17" t="s">
        <v>454</v>
      </c>
      <c r="B6" s="18">
        <v>51807</v>
      </c>
      <c r="C6" s="17" t="s">
        <v>455</v>
      </c>
      <c r="D6" s="18">
        <v>84195</v>
      </c>
    </row>
    <row r="7" spans="1:4" ht="18.75" customHeight="1">
      <c r="A7" s="19" t="s">
        <v>456</v>
      </c>
      <c r="B7" s="19">
        <f>SUM(B8,B12:B13,B17:B20)</f>
        <v>50878</v>
      </c>
      <c r="C7" s="19" t="s">
        <v>457</v>
      </c>
      <c r="D7" s="19">
        <f>SUM(D8,D13:D19)</f>
        <v>18490</v>
      </c>
    </row>
    <row r="8" spans="1:4" ht="18.75" customHeight="1">
      <c r="A8" s="20" t="s">
        <v>458</v>
      </c>
      <c r="B8" s="125">
        <f>SUM(B9,B10,B11)</f>
        <v>48719</v>
      </c>
      <c r="C8" s="20" t="s">
        <v>459</v>
      </c>
      <c r="D8" s="125">
        <f>SUM(D9:D10)</f>
        <v>17953</v>
      </c>
    </row>
    <row r="9" spans="1:4" ht="18.75" customHeight="1">
      <c r="A9" s="20" t="s">
        <v>460</v>
      </c>
      <c r="B9" s="125">
        <v>2436</v>
      </c>
      <c r="C9" s="20" t="s">
        <v>461</v>
      </c>
      <c r="D9" s="18">
        <v>11046</v>
      </c>
    </row>
    <row r="10" spans="1:4" ht="18.75" customHeight="1">
      <c r="A10" s="4" t="s">
        <v>466</v>
      </c>
      <c r="B10" s="4">
        <v>23743</v>
      </c>
      <c r="C10" s="20" t="s">
        <v>463</v>
      </c>
      <c r="D10" s="18">
        <v>6907</v>
      </c>
    </row>
    <row r="11" spans="1:4" ht="18.75" customHeight="1">
      <c r="A11" s="22" t="s">
        <v>475</v>
      </c>
      <c r="B11" s="18">
        <v>22540</v>
      </c>
      <c r="C11" s="20" t="s">
        <v>0</v>
      </c>
      <c r="D11" s="18"/>
    </row>
    <row r="12" spans="1:4" ht="18.75" customHeight="1">
      <c r="A12" s="4" t="s">
        <v>480</v>
      </c>
      <c r="B12" s="26">
        <v>1622</v>
      </c>
      <c r="C12" s="22"/>
      <c r="D12" s="18"/>
    </row>
    <row r="13" spans="1:4" ht="18.75" customHeight="1">
      <c r="A13" s="4" t="s">
        <v>481</v>
      </c>
      <c r="B13" s="26">
        <f>SUM(B14:B16)</f>
        <v>0</v>
      </c>
      <c r="C13" s="27" t="s">
        <v>482</v>
      </c>
      <c r="D13" s="26"/>
    </row>
    <row r="14" spans="1:4" ht="18.75" customHeight="1">
      <c r="A14" s="4" t="s">
        <v>483</v>
      </c>
      <c r="B14" s="26"/>
      <c r="C14" s="20" t="s">
        <v>484</v>
      </c>
      <c r="D14" s="26"/>
    </row>
    <row r="15" spans="1:4" ht="18.75" customHeight="1">
      <c r="A15" s="4" t="s">
        <v>485</v>
      </c>
      <c r="B15" s="26"/>
      <c r="C15" s="23" t="s">
        <v>486</v>
      </c>
      <c r="D15" s="26"/>
    </row>
    <row r="16" spans="1:4" ht="18.75" customHeight="1">
      <c r="A16" s="4" t="s">
        <v>487</v>
      </c>
      <c r="B16" s="26"/>
      <c r="C16" s="23" t="s">
        <v>488</v>
      </c>
      <c r="D16" s="26"/>
    </row>
    <row r="17" spans="1:4" ht="18.75" customHeight="1">
      <c r="A17" s="23" t="s">
        <v>489</v>
      </c>
      <c r="B17" s="26"/>
      <c r="C17" s="4" t="s">
        <v>490</v>
      </c>
      <c r="D17" s="26"/>
    </row>
    <row r="18" spans="1:4" ht="18.75" customHeight="1">
      <c r="A18" s="4" t="s">
        <v>491</v>
      </c>
      <c r="B18" s="26"/>
      <c r="C18" s="28" t="s">
        <v>492</v>
      </c>
      <c r="D18" s="26"/>
    </row>
    <row r="19" spans="1:4" ht="18.75" customHeight="1">
      <c r="A19" s="4" t="s">
        <v>493</v>
      </c>
      <c r="B19" s="26"/>
      <c r="C19" s="28" t="s">
        <v>494</v>
      </c>
      <c r="D19" s="26">
        <v>537</v>
      </c>
    </row>
    <row r="20" spans="1:4" ht="18.75" customHeight="1">
      <c r="A20" s="29" t="s">
        <v>495</v>
      </c>
      <c r="B20" s="26">
        <v>537</v>
      </c>
      <c r="C20" s="4"/>
      <c r="D20" s="26"/>
    </row>
    <row r="21" spans="1:4" ht="18.75" customHeight="1">
      <c r="A21" s="4"/>
      <c r="B21" s="26"/>
      <c r="C21" s="4"/>
      <c r="D21" s="26"/>
    </row>
    <row r="22" spans="1:4" ht="18.75" customHeight="1">
      <c r="A22" s="4"/>
      <c r="B22" s="26"/>
      <c r="C22" s="4"/>
      <c r="D22" s="26"/>
    </row>
    <row r="23" spans="1:4" ht="18.75" customHeight="1">
      <c r="A23" s="25" t="s">
        <v>496</v>
      </c>
      <c r="B23" s="26">
        <f>SUM(B6:B7)</f>
        <v>102685</v>
      </c>
      <c r="C23" s="25" t="s">
        <v>497</v>
      </c>
      <c r="D23" s="26">
        <f>SUM(D6:D7)</f>
        <v>102685</v>
      </c>
    </row>
  </sheetData>
  <mergeCells count="3">
    <mergeCell ref="A2:D2"/>
    <mergeCell ref="A4:B4"/>
    <mergeCell ref="C4:D4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45"/>
  <sheetViews>
    <sheetView workbookViewId="0">
      <selection activeCell="F17" sqref="F17"/>
    </sheetView>
  </sheetViews>
  <sheetFormatPr defaultRowHeight="14.25"/>
  <cols>
    <col min="1" max="1" width="54.25" customWidth="1"/>
    <col min="2" max="2" width="19.625" customWidth="1"/>
  </cols>
  <sheetData>
    <row r="1" spans="1:2">
      <c r="A1" s="9" t="s">
        <v>882</v>
      </c>
      <c r="B1" s="5"/>
    </row>
    <row r="2" spans="1:2" ht="20.25">
      <c r="A2" s="276" t="s">
        <v>507</v>
      </c>
      <c r="B2" s="276"/>
    </row>
    <row r="3" spans="1:2">
      <c r="A3" s="5"/>
      <c r="B3" s="30" t="s">
        <v>7</v>
      </c>
    </row>
    <row r="4" spans="1:2">
      <c r="A4" s="124" t="s">
        <v>37</v>
      </c>
      <c r="B4" s="124" t="s">
        <v>9</v>
      </c>
    </row>
    <row r="5" spans="1:2">
      <c r="A5" s="126" t="s">
        <v>38</v>
      </c>
      <c r="B5" s="127">
        <f>SUM(B6,B10,B16,B23,B27,B33,B39,B41,B45,B47,B53,B57,B59,B61,B66,B68,B70,B72,B74,B79,B81,B83,B87,B90,B95,B97,B99,B102)</f>
        <v>6653</v>
      </c>
    </row>
    <row r="6" spans="1:2">
      <c r="A6" s="128" t="s">
        <v>39</v>
      </c>
      <c r="B6" s="126">
        <f>SUM(B7:B9)</f>
        <v>305</v>
      </c>
    </row>
    <row r="7" spans="1:2">
      <c r="A7" s="128" t="s">
        <v>40</v>
      </c>
      <c r="B7" s="129">
        <v>196</v>
      </c>
    </row>
    <row r="8" spans="1:2">
      <c r="A8" s="130" t="s">
        <v>43</v>
      </c>
      <c r="B8" s="129">
        <v>40</v>
      </c>
    </row>
    <row r="9" spans="1:2">
      <c r="A9" s="126" t="s">
        <v>44</v>
      </c>
      <c r="B9" s="129">
        <v>69</v>
      </c>
    </row>
    <row r="10" spans="1:2">
      <c r="A10" s="128" t="s">
        <v>46</v>
      </c>
      <c r="B10" s="126">
        <f>SUM(B11:B15)</f>
        <v>245</v>
      </c>
    </row>
    <row r="11" spans="1:2">
      <c r="A11" s="128" t="s">
        <v>40</v>
      </c>
      <c r="B11" s="131">
        <v>162</v>
      </c>
    </row>
    <row r="12" spans="1:2">
      <c r="A12" s="130" t="s">
        <v>47</v>
      </c>
      <c r="B12" s="131">
        <v>35</v>
      </c>
    </row>
    <row r="13" spans="1:2">
      <c r="A13" s="130" t="s">
        <v>48</v>
      </c>
      <c r="B13" s="131">
        <v>23</v>
      </c>
    </row>
    <row r="14" spans="1:2">
      <c r="A14" s="130" t="s">
        <v>49</v>
      </c>
      <c r="B14" s="131">
        <v>10</v>
      </c>
    </row>
    <row r="15" spans="1:2">
      <c r="A15" s="130" t="s">
        <v>50</v>
      </c>
      <c r="B15" s="131">
        <v>15</v>
      </c>
    </row>
    <row r="16" spans="1:2">
      <c r="A16" s="128" t="s">
        <v>51</v>
      </c>
      <c r="B16" s="126">
        <f>SUM(B17:B22)</f>
        <v>1647</v>
      </c>
    </row>
    <row r="17" spans="1:2">
      <c r="A17" s="128" t="s">
        <v>40</v>
      </c>
      <c r="B17" s="132">
        <v>1159</v>
      </c>
    </row>
    <row r="18" spans="1:2">
      <c r="A18" s="128" t="s">
        <v>41</v>
      </c>
      <c r="B18" s="132">
        <v>2</v>
      </c>
    </row>
    <row r="19" spans="1:2">
      <c r="A19" s="128" t="s">
        <v>104</v>
      </c>
      <c r="B19" s="132">
        <v>46</v>
      </c>
    </row>
    <row r="20" spans="1:2">
      <c r="A20" s="128" t="s">
        <v>52</v>
      </c>
      <c r="B20" s="132">
        <v>113</v>
      </c>
    </row>
    <row r="21" spans="1:2">
      <c r="A21" s="130" t="s">
        <v>45</v>
      </c>
      <c r="B21" s="132">
        <v>220</v>
      </c>
    </row>
    <row r="22" spans="1:2">
      <c r="A22" s="130" t="s">
        <v>53</v>
      </c>
      <c r="B22" s="132">
        <v>107</v>
      </c>
    </row>
    <row r="23" spans="1:2">
      <c r="A23" s="128" t="s">
        <v>54</v>
      </c>
      <c r="B23" s="126">
        <f>SUM(B24:B26)</f>
        <v>138</v>
      </c>
    </row>
    <row r="24" spans="1:2">
      <c r="A24" s="128" t="s">
        <v>40</v>
      </c>
      <c r="B24" s="133">
        <v>68</v>
      </c>
    </row>
    <row r="25" spans="1:2">
      <c r="A25" s="128" t="s">
        <v>55</v>
      </c>
      <c r="B25" s="133">
        <v>43</v>
      </c>
    </row>
    <row r="26" spans="1:2">
      <c r="A26" s="130" t="s">
        <v>56</v>
      </c>
      <c r="B26" s="133">
        <v>27</v>
      </c>
    </row>
    <row r="27" spans="1:2">
      <c r="A27" s="130" t="s">
        <v>57</v>
      </c>
      <c r="B27" s="126">
        <f>SUM(B28:B32)</f>
        <v>126</v>
      </c>
    </row>
    <row r="28" spans="1:2">
      <c r="A28" s="130" t="s">
        <v>40</v>
      </c>
      <c r="B28" s="134">
        <v>66</v>
      </c>
    </row>
    <row r="29" spans="1:2">
      <c r="A29" s="130" t="s">
        <v>58</v>
      </c>
      <c r="B29" s="134">
        <v>10</v>
      </c>
    </row>
    <row r="30" spans="1:2">
      <c r="A30" s="130" t="s">
        <v>59</v>
      </c>
      <c r="B30" s="134">
        <v>11</v>
      </c>
    </row>
    <row r="31" spans="1:2">
      <c r="A31" s="128" t="s">
        <v>45</v>
      </c>
      <c r="B31" s="134">
        <v>36</v>
      </c>
    </row>
    <row r="32" spans="1:2">
      <c r="A32" s="128" t="s">
        <v>60</v>
      </c>
      <c r="B32" s="134">
        <v>3</v>
      </c>
    </row>
    <row r="33" spans="1:2">
      <c r="A33" s="128" t="s">
        <v>61</v>
      </c>
      <c r="B33" s="126">
        <f>SUM(B34:B38)</f>
        <v>561</v>
      </c>
    </row>
    <row r="34" spans="1:2">
      <c r="A34" s="130" t="s">
        <v>40</v>
      </c>
      <c r="B34" s="135">
        <v>140</v>
      </c>
    </row>
    <row r="35" spans="1:2">
      <c r="A35" s="126" t="s">
        <v>41</v>
      </c>
      <c r="B35" s="135">
        <v>16</v>
      </c>
    </row>
    <row r="36" spans="1:2">
      <c r="A36" s="128" t="s">
        <v>62</v>
      </c>
      <c r="B36" s="135">
        <v>159</v>
      </c>
    </row>
    <row r="37" spans="1:2">
      <c r="A37" s="130" t="s">
        <v>45</v>
      </c>
      <c r="B37" s="135">
        <v>241</v>
      </c>
    </row>
    <row r="38" spans="1:2">
      <c r="A38" s="130" t="s">
        <v>63</v>
      </c>
      <c r="B38" s="135">
        <v>5</v>
      </c>
    </row>
    <row r="39" spans="1:2">
      <c r="A39" s="128" t="s">
        <v>64</v>
      </c>
      <c r="B39" s="126">
        <f>SUM(B40:B40)</f>
        <v>0</v>
      </c>
    </row>
    <row r="40" spans="1:2">
      <c r="A40" s="128" t="s">
        <v>40</v>
      </c>
      <c r="B40" s="126"/>
    </row>
    <row r="41" spans="1:2">
      <c r="A41" s="130" t="s">
        <v>65</v>
      </c>
      <c r="B41" s="126">
        <f>SUM(B42:B44)</f>
        <v>200</v>
      </c>
    </row>
    <row r="42" spans="1:2">
      <c r="A42" s="128" t="s">
        <v>40</v>
      </c>
      <c r="B42" s="136">
        <v>153</v>
      </c>
    </row>
    <row r="43" spans="1:2">
      <c r="A43" s="128" t="s">
        <v>41</v>
      </c>
      <c r="B43" s="136">
        <v>6</v>
      </c>
    </row>
    <row r="44" spans="1:2">
      <c r="A44" s="130" t="s">
        <v>45</v>
      </c>
      <c r="B44" s="136">
        <v>41</v>
      </c>
    </row>
    <row r="45" spans="1:2">
      <c r="A45" s="128" t="s">
        <v>66</v>
      </c>
      <c r="B45" s="126">
        <f>SUM(B46:B46)</f>
        <v>0</v>
      </c>
    </row>
    <row r="46" spans="1:2">
      <c r="A46" s="128" t="s">
        <v>40</v>
      </c>
      <c r="B46" s="126"/>
    </row>
    <row r="47" spans="1:2">
      <c r="A47" s="130" t="s">
        <v>67</v>
      </c>
      <c r="B47" s="126">
        <f>SUM(B48:B52)</f>
        <v>271</v>
      </c>
    </row>
    <row r="48" spans="1:2">
      <c r="A48" s="130" t="s">
        <v>40</v>
      </c>
      <c r="B48" s="137">
        <v>106</v>
      </c>
    </row>
    <row r="49" spans="1:2">
      <c r="A49" s="128" t="s">
        <v>41</v>
      </c>
      <c r="B49" s="137">
        <v>45</v>
      </c>
    </row>
    <row r="50" spans="1:2">
      <c r="A50" s="128" t="s">
        <v>403</v>
      </c>
      <c r="B50" s="137">
        <v>35</v>
      </c>
    </row>
    <row r="51" spans="1:2">
      <c r="A51" s="130" t="s">
        <v>45</v>
      </c>
      <c r="B51" s="137">
        <v>63</v>
      </c>
    </row>
    <row r="52" spans="1:2">
      <c r="A52" s="130" t="s">
        <v>68</v>
      </c>
      <c r="B52" s="137">
        <v>22</v>
      </c>
    </row>
    <row r="53" spans="1:2">
      <c r="A53" s="126" t="s">
        <v>69</v>
      </c>
      <c r="B53" s="126">
        <f>SUM(B54:B56)</f>
        <v>377</v>
      </c>
    </row>
    <row r="54" spans="1:2">
      <c r="A54" s="128" t="s">
        <v>40</v>
      </c>
      <c r="B54" s="138">
        <v>288</v>
      </c>
    </row>
    <row r="55" spans="1:2">
      <c r="A55" s="128" t="s">
        <v>41</v>
      </c>
      <c r="B55" s="138">
        <v>30</v>
      </c>
    </row>
    <row r="56" spans="1:2">
      <c r="A56" s="128" t="s">
        <v>45</v>
      </c>
      <c r="B56" s="138">
        <v>59</v>
      </c>
    </row>
    <row r="57" spans="1:2">
      <c r="A57" s="126" t="s">
        <v>70</v>
      </c>
      <c r="B57" s="126">
        <f>SUM(B58:B58)</f>
        <v>101</v>
      </c>
    </row>
    <row r="58" spans="1:2">
      <c r="A58" s="128" t="s">
        <v>40</v>
      </c>
      <c r="B58" s="139">
        <v>101</v>
      </c>
    </row>
    <row r="59" spans="1:2">
      <c r="A59" s="130" t="s">
        <v>71</v>
      </c>
      <c r="B59" s="126">
        <f>SUM(B60:B60)</f>
        <v>0</v>
      </c>
    </row>
    <row r="60" spans="1:2">
      <c r="A60" s="130" t="s">
        <v>40</v>
      </c>
      <c r="B60" s="126"/>
    </row>
    <row r="61" spans="1:2">
      <c r="A61" s="130" t="s">
        <v>404</v>
      </c>
      <c r="B61" s="126">
        <f>SUM(B62:B65)</f>
        <v>661</v>
      </c>
    </row>
    <row r="62" spans="1:2">
      <c r="A62" s="130" t="s">
        <v>40</v>
      </c>
      <c r="B62" s="140">
        <v>527</v>
      </c>
    </row>
    <row r="63" spans="1:2">
      <c r="A63" s="130" t="s">
        <v>41</v>
      </c>
      <c r="B63" s="140">
        <v>21</v>
      </c>
    </row>
    <row r="64" spans="1:2">
      <c r="A64" s="128" t="s">
        <v>86</v>
      </c>
      <c r="B64" s="140">
        <v>2</v>
      </c>
    </row>
    <row r="65" spans="1:2">
      <c r="A65" s="130" t="s">
        <v>45</v>
      </c>
      <c r="B65" s="140">
        <v>111</v>
      </c>
    </row>
    <row r="66" spans="1:2">
      <c r="A66" s="128" t="s">
        <v>405</v>
      </c>
      <c r="B66" s="126">
        <f>SUM(B67:B67)</f>
        <v>0</v>
      </c>
    </row>
    <row r="67" spans="1:2">
      <c r="A67" s="128" t="s">
        <v>40</v>
      </c>
      <c r="B67" s="126"/>
    </row>
    <row r="68" spans="1:2">
      <c r="A68" s="128" t="s">
        <v>72</v>
      </c>
      <c r="B68" s="126">
        <f>SUM(B69:B69)</f>
        <v>0</v>
      </c>
    </row>
    <row r="69" spans="1:2">
      <c r="A69" s="128" t="s">
        <v>40</v>
      </c>
      <c r="B69" s="141"/>
    </row>
    <row r="70" spans="1:2">
      <c r="A70" s="128" t="s">
        <v>406</v>
      </c>
      <c r="B70" s="126">
        <f>SUM(B71:B71)</f>
        <v>4</v>
      </c>
    </row>
    <row r="71" spans="1:2">
      <c r="A71" s="128" t="s">
        <v>40</v>
      </c>
      <c r="B71" s="142">
        <v>4</v>
      </c>
    </row>
    <row r="72" spans="1:2">
      <c r="A72" s="128" t="s">
        <v>407</v>
      </c>
      <c r="B72" s="126">
        <f>SUM(B73:B73)</f>
        <v>0</v>
      </c>
    </row>
    <row r="73" spans="1:2">
      <c r="A73" s="128" t="s">
        <v>40</v>
      </c>
      <c r="B73" s="126"/>
    </row>
    <row r="74" spans="1:2">
      <c r="A74" s="130" t="s">
        <v>73</v>
      </c>
      <c r="B74" s="126">
        <f>SUM(B75:B78)</f>
        <v>383</v>
      </c>
    </row>
    <row r="75" spans="1:2">
      <c r="A75" s="130" t="s">
        <v>40</v>
      </c>
      <c r="B75" s="143">
        <v>58</v>
      </c>
    </row>
    <row r="76" spans="1:2">
      <c r="A76" s="130" t="s">
        <v>41</v>
      </c>
      <c r="B76" s="143">
        <v>3</v>
      </c>
    </row>
    <row r="77" spans="1:2">
      <c r="A77" s="128" t="s">
        <v>74</v>
      </c>
      <c r="B77" s="143">
        <v>311</v>
      </c>
    </row>
    <row r="78" spans="1:2">
      <c r="A78" s="128" t="s">
        <v>75</v>
      </c>
      <c r="B78" s="143">
        <v>11</v>
      </c>
    </row>
    <row r="79" spans="1:2">
      <c r="A79" s="130" t="s">
        <v>76</v>
      </c>
      <c r="B79" s="126">
        <f>SUM(B80:B80)</f>
        <v>20</v>
      </c>
    </row>
    <row r="80" spans="1:2">
      <c r="A80" s="130" t="s">
        <v>40</v>
      </c>
      <c r="B80" s="144">
        <v>20</v>
      </c>
    </row>
    <row r="81" spans="1:2">
      <c r="A81" s="130" t="s">
        <v>77</v>
      </c>
      <c r="B81" s="126">
        <f>SUM(B82:B82)</f>
        <v>148</v>
      </c>
    </row>
    <row r="82" spans="1:2">
      <c r="A82" s="130" t="s">
        <v>40</v>
      </c>
      <c r="B82" s="141">
        <v>148</v>
      </c>
    </row>
    <row r="83" spans="1:2">
      <c r="A83" s="130" t="s">
        <v>78</v>
      </c>
      <c r="B83" s="145">
        <f>SUM(B84:B86)</f>
        <v>304</v>
      </c>
    </row>
    <row r="84" spans="1:2">
      <c r="A84" s="130" t="s">
        <v>40</v>
      </c>
      <c r="B84" s="146">
        <v>190</v>
      </c>
    </row>
    <row r="85" spans="1:2">
      <c r="A85" s="130" t="s">
        <v>45</v>
      </c>
      <c r="B85" s="147">
        <v>103</v>
      </c>
    </row>
    <row r="86" spans="1:2">
      <c r="A86" s="130" t="s">
        <v>79</v>
      </c>
      <c r="B86" s="147">
        <v>11</v>
      </c>
    </row>
    <row r="87" spans="1:2">
      <c r="A87" s="130" t="s">
        <v>80</v>
      </c>
      <c r="B87" s="148">
        <f>SUM(B88:B89)</f>
        <v>242</v>
      </c>
    </row>
    <row r="88" spans="1:2">
      <c r="A88" s="128" t="s">
        <v>40</v>
      </c>
      <c r="B88" s="149">
        <v>194</v>
      </c>
    </row>
    <row r="89" spans="1:2">
      <c r="A89" s="130" t="s">
        <v>45</v>
      </c>
      <c r="B89" s="150">
        <v>48</v>
      </c>
    </row>
    <row r="90" spans="1:2">
      <c r="A90" s="130" t="s">
        <v>81</v>
      </c>
      <c r="B90" s="145">
        <f>SUM(B91:B94)</f>
        <v>629</v>
      </c>
    </row>
    <row r="91" spans="1:2">
      <c r="A91" s="126" t="s">
        <v>40</v>
      </c>
      <c r="B91" s="151">
        <v>63</v>
      </c>
    </row>
    <row r="92" spans="1:2">
      <c r="A92" s="128" t="s">
        <v>41</v>
      </c>
      <c r="B92" s="151">
        <v>56</v>
      </c>
    </row>
    <row r="93" spans="1:2">
      <c r="A93" s="128" t="s">
        <v>45</v>
      </c>
      <c r="B93" s="151">
        <v>10</v>
      </c>
    </row>
    <row r="94" spans="1:2">
      <c r="A94" s="130" t="s">
        <v>82</v>
      </c>
      <c r="B94" s="151">
        <v>500</v>
      </c>
    </row>
    <row r="95" spans="1:2">
      <c r="A95" s="130" t="s">
        <v>83</v>
      </c>
      <c r="B95" s="126">
        <f>SUM(B96:B96)</f>
        <v>24</v>
      </c>
    </row>
    <row r="96" spans="1:2">
      <c r="A96" s="130" t="s">
        <v>40</v>
      </c>
      <c r="B96" s="152">
        <v>24</v>
      </c>
    </row>
    <row r="97" spans="1:2">
      <c r="A97" s="130" t="s">
        <v>84</v>
      </c>
      <c r="B97" s="126">
        <f>SUM(B98:B98)</f>
        <v>0</v>
      </c>
    </row>
    <row r="98" spans="1:2">
      <c r="A98" s="130" t="s">
        <v>40</v>
      </c>
      <c r="B98" s="126"/>
    </row>
    <row r="99" spans="1:2">
      <c r="A99" s="130" t="s">
        <v>85</v>
      </c>
      <c r="B99" s="126">
        <f>SUM(B100:B101)</f>
        <v>237</v>
      </c>
    </row>
    <row r="100" spans="1:2">
      <c r="A100" s="130" t="s">
        <v>40</v>
      </c>
      <c r="B100" s="126">
        <v>70</v>
      </c>
    </row>
    <row r="101" spans="1:2">
      <c r="A101" s="130" t="s">
        <v>41</v>
      </c>
      <c r="B101" s="126">
        <v>167</v>
      </c>
    </row>
    <row r="102" spans="1:2">
      <c r="A102" s="130" t="s">
        <v>87</v>
      </c>
      <c r="B102" s="126">
        <f>SUM(B103:B103)</f>
        <v>30</v>
      </c>
    </row>
    <row r="103" spans="1:2">
      <c r="A103" s="130" t="s">
        <v>88</v>
      </c>
      <c r="B103" s="153">
        <v>30</v>
      </c>
    </row>
    <row r="104" spans="1:2">
      <c r="A104" s="126" t="s">
        <v>89</v>
      </c>
      <c r="B104" s="126">
        <f>SUM(B105:B105)</f>
        <v>0</v>
      </c>
    </row>
    <row r="105" spans="1:2">
      <c r="A105" s="128" t="s">
        <v>90</v>
      </c>
      <c r="B105" s="126"/>
    </row>
    <row r="106" spans="1:2">
      <c r="A106" s="126" t="s">
        <v>91</v>
      </c>
      <c r="B106" s="126">
        <f>SUM(B107,B109)</f>
        <v>0</v>
      </c>
    </row>
    <row r="107" spans="1:2">
      <c r="A107" s="130" t="s">
        <v>92</v>
      </c>
      <c r="B107" s="126">
        <f>SUM(B108:B108)</f>
        <v>0</v>
      </c>
    </row>
    <row r="108" spans="1:2">
      <c r="A108" s="130" t="s">
        <v>93</v>
      </c>
      <c r="B108" s="126"/>
    </row>
    <row r="109" spans="1:2">
      <c r="A109" s="130" t="s">
        <v>94</v>
      </c>
      <c r="B109" s="126"/>
    </row>
    <row r="110" spans="1:2">
      <c r="A110" s="126" t="s">
        <v>95</v>
      </c>
      <c r="B110" s="126">
        <f>SUM(B111,B113,B116,B118,B120,B122,B128,B130,B132,B134,B136,B138)</f>
        <v>2564</v>
      </c>
    </row>
    <row r="111" spans="1:2">
      <c r="A111" s="128" t="s">
        <v>408</v>
      </c>
      <c r="B111" s="126">
        <f>SUM(B112:B112)</f>
        <v>0</v>
      </c>
    </row>
    <row r="112" spans="1:2">
      <c r="A112" s="130" t="s">
        <v>409</v>
      </c>
      <c r="B112" s="126"/>
    </row>
    <row r="113" spans="1:2">
      <c r="A113" s="130" t="s">
        <v>96</v>
      </c>
      <c r="B113" s="126">
        <f>SUM(B114:B115)</f>
        <v>2307</v>
      </c>
    </row>
    <row r="114" spans="1:2">
      <c r="A114" s="130" t="s">
        <v>40</v>
      </c>
      <c r="B114" s="154">
        <v>2107</v>
      </c>
    </row>
    <row r="115" spans="1:2">
      <c r="A115" s="128" t="s">
        <v>410</v>
      </c>
      <c r="B115" s="154">
        <v>200</v>
      </c>
    </row>
    <row r="116" spans="1:2">
      <c r="A116" s="128" t="s">
        <v>97</v>
      </c>
      <c r="B116" s="126">
        <f>SUM(B117:B117)</f>
        <v>0</v>
      </c>
    </row>
    <row r="117" spans="1:2">
      <c r="A117" s="128" t="s">
        <v>40</v>
      </c>
      <c r="B117" s="126"/>
    </row>
    <row r="118" spans="1:2">
      <c r="A118" s="128" t="s">
        <v>98</v>
      </c>
      <c r="B118" s="126">
        <f>SUM(B119:B119)</f>
        <v>0</v>
      </c>
    </row>
    <row r="119" spans="1:2">
      <c r="A119" s="128" t="s">
        <v>40</v>
      </c>
      <c r="B119" s="126"/>
    </row>
    <row r="120" spans="1:2">
      <c r="A120" s="126" t="s">
        <v>99</v>
      </c>
      <c r="B120" s="126">
        <f>SUM(B121:B121)</f>
        <v>0</v>
      </c>
    </row>
    <row r="121" spans="1:2">
      <c r="A121" s="128" t="s">
        <v>40</v>
      </c>
      <c r="B121" s="126"/>
    </row>
    <row r="122" spans="1:2">
      <c r="A122" s="128" t="s">
        <v>100</v>
      </c>
      <c r="B122" s="126">
        <f>SUM(B123:B127)</f>
        <v>257</v>
      </c>
    </row>
    <row r="123" spans="1:2">
      <c r="A123" s="130" t="s">
        <v>40</v>
      </c>
      <c r="B123" s="155">
        <v>101</v>
      </c>
    </row>
    <row r="124" spans="1:2">
      <c r="A124" s="130" t="s">
        <v>41</v>
      </c>
      <c r="B124" s="155">
        <v>17</v>
      </c>
    </row>
    <row r="125" spans="1:2">
      <c r="A125" s="126" t="s">
        <v>101</v>
      </c>
      <c r="B125" s="155">
        <v>100</v>
      </c>
    </row>
    <row r="126" spans="1:2">
      <c r="A126" s="128" t="s">
        <v>102</v>
      </c>
      <c r="B126" s="155">
        <v>31</v>
      </c>
    </row>
    <row r="127" spans="1:2">
      <c r="A127" s="130" t="s">
        <v>103</v>
      </c>
      <c r="B127" s="155">
        <v>8</v>
      </c>
    </row>
    <row r="128" spans="1:2">
      <c r="A128" s="128" t="s">
        <v>105</v>
      </c>
      <c r="B128" s="126">
        <f>SUM(B129:B129)</f>
        <v>0</v>
      </c>
    </row>
    <row r="129" spans="1:2">
      <c r="A129" s="128" t="s">
        <v>40</v>
      </c>
      <c r="B129" s="126"/>
    </row>
    <row r="130" spans="1:2">
      <c r="A130" s="130" t="s">
        <v>106</v>
      </c>
      <c r="B130" s="126">
        <f>SUM(B131:B131)</f>
        <v>0</v>
      </c>
    </row>
    <row r="131" spans="1:2">
      <c r="A131" s="130" t="s">
        <v>40</v>
      </c>
      <c r="B131" s="126"/>
    </row>
    <row r="132" spans="1:2">
      <c r="A132" s="126" t="s">
        <v>107</v>
      </c>
      <c r="B132" s="126">
        <f>SUM(B133:B133)</f>
        <v>0</v>
      </c>
    </row>
    <row r="133" spans="1:2">
      <c r="A133" s="128" t="s">
        <v>40</v>
      </c>
      <c r="B133" s="126"/>
    </row>
    <row r="134" spans="1:2">
      <c r="A134" s="128" t="s">
        <v>108</v>
      </c>
      <c r="B134" s="126">
        <f>SUM(B135:B135)</f>
        <v>0</v>
      </c>
    </row>
    <row r="135" spans="1:2">
      <c r="A135" s="128" t="s">
        <v>40</v>
      </c>
      <c r="B135" s="126"/>
    </row>
    <row r="136" spans="1:2">
      <c r="A136" s="128" t="s">
        <v>411</v>
      </c>
      <c r="B136" s="126">
        <f>SUM(B137:B137)</f>
        <v>0</v>
      </c>
    </row>
    <row r="137" spans="1:2">
      <c r="A137" s="128" t="s">
        <v>412</v>
      </c>
      <c r="B137" s="126"/>
    </row>
    <row r="138" spans="1:2">
      <c r="A138" s="128" t="s">
        <v>109</v>
      </c>
      <c r="B138" s="126"/>
    </row>
    <row r="139" spans="1:2">
      <c r="A139" s="126" t="s">
        <v>110</v>
      </c>
      <c r="B139" s="126">
        <f>SUM(B140,B143,B147,B149,B151,B153,B155,B157,B161,B163)</f>
        <v>9578</v>
      </c>
    </row>
    <row r="140" spans="1:2">
      <c r="A140" s="130" t="s">
        <v>111</v>
      </c>
      <c r="B140" s="126">
        <f>SUM(B141:B142)</f>
        <v>874</v>
      </c>
    </row>
    <row r="141" spans="1:2">
      <c r="A141" s="128" t="s">
        <v>40</v>
      </c>
      <c r="B141" s="156">
        <v>123</v>
      </c>
    </row>
    <row r="142" spans="1:2">
      <c r="A142" s="128" t="s">
        <v>41</v>
      </c>
      <c r="B142" s="156">
        <v>751</v>
      </c>
    </row>
    <row r="143" spans="1:2">
      <c r="A143" s="128" t="s">
        <v>112</v>
      </c>
      <c r="B143" s="126">
        <f>SUM(B144:B146)</f>
        <v>7576</v>
      </c>
    </row>
    <row r="144" spans="1:2">
      <c r="A144" s="130" t="s">
        <v>114</v>
      </c>
      <c r="B144" s="157">
        <f>5442</f>
        <v>5442</v>
      </c>
    </row>
    <row r="145" spans="1:2">
      <c r="A145" s="130" t="s">
        <v>115</v>
      </c>
      <c r="B145" s="157">
        <v>1463</v>
      </c>
    </row>
    <row r="146" spans="1:2">
      <c r="A146" s="128" t="s">
        <v>116</v>
      </c>
      <c r="B146" s="157">
        <v>671</v>
      </c>
    </row>
    <row r="147" spans="1:2">
      <c r="A147" s="128" t="s">
        <v>117</v>
      </c>
      <c r="B147" s="126">
        <f>SUM(B148:B148)</f>
        <v>434</v>
      </c>
    </row>
    <row r="148" spans="1:2">
      <c r="A148" s="130" t="s">
        <v>118</v>
      </c>
      <c r="B148" s="158">
        <v>434</v>
      </c>
    </row>
    <row r="149" spans="1:2">
      <c r="A149" s="126" t="s">
        <v>119</v>
      </c>
      <c r="B149" s="126">
        <f>SUM(B150:B150)</f>
        <v>0</v>
      </c>
    </row>
    <row r="150" spans="1:2">
      <c r="A150" s="128" t="s">
        <v>120</v>
      </c>
      <c r="B150" s="126"/>
    </row>
    <row r="151" spans="1:2">
      <c r="A151" s="130" t="s">
        <v>121</v>
      </c>
      <c r="B151" s="126">
        <f>SUM(B152:B152)</f>
        <v>0</v>
      </c>
    </row>
    <row r="152" spans="1:2">
      <c r="A152" s="128" t="s">
        <v>122</v>
      </c>
      <c r="B152" s="126"/>
    </row>
    <row r="153" spans="1:2">
      <c r="A153" s="130" t="s">
        <v>125</v>
      </c>
      <c r="B153" s="126">
        <f>SUM(B154:B154)</f>
        <v>0</v>
      </c>
    </row>
    <row r="154" spans="1:2">
      <c r="A154" s="130" t="s">
        <v>126</v>
      </c>
      <c r="B154" s="126"/>
    </row>
    <row r="155" spans="1:2">
      <c r="A155" s="128" t="s">
        <v>127</v>
      </c>
      <c r="B155" s="126">
        <f>SUM(B156:B156)</f>
        <v>0</v>
      </c>
    </row>
    <row r="156" spans="1:2">
      <c r="A156" s="128" t="s">
        <v>128</v>
      </c>
      <c r="B156" s="126"/>
    </row>
    <row r="157" spans="1:2">
      <c r="A157" s="130" t="s">
        <v>129</v>
      </c>
      <c r="B157" s="126">
        <f>SUM(B158:B160)</f>
        <v>694</v>
      </c>
    </row>
    <row r="158" spans="1:2">
      <c r="A158" s="130" t="s">
        <v>130</v>
      </c>
      <c r="B158" s="159">
        <v>551</v>
      </c>
    </row>
    <row r="159" spans="1:2">
      <c r="A159" s="128" t="s">
        <v>131</v>
      </c>
      <c r="B159" s="159">
        <v>103</v>
      </c>
    </row>
    <row r="160" spans="1:2">
      <c r="A160" s="128" t="s">
        <v>132</v>
      </c>
      <c r="B160" s="159">
        <v>40</v>
      </c>
    </row>
    <row r="161" spans="1:2">
      <c r="A161" s="128" t="s">
        <v>133</v>
      </c>
      <c r="B161" s="126">
        <f>SUM(B162:B162)</f>
        <v>0</v>
      </c>
    </row>
    <row r="162" spans="1:2">
      <c r="A162" s="130" t="s">
        <v>134</v>
      </c>
      <c r="B162" s="126"/>
    </row>
    <row r="163" spans="1:2">
      <c r="A163" s="128" t="s">
        <v>135</v>
      </c>
      <c r="B163" s="126"/>
    </row>
    <row r="164" spans="1:2">
      <c r="A164" s="126" t="s">
        <v>136</v>
      </c>
      <c r="B164" s="126">
        <f>SUM(B165,B168,B170,B172,B174,B176,B178,B180,B182,B184)</f>
        <v>78</v>
      </c>
    </row>
    <row r="165" spans="1:2">
      <c r="A165" s="130" t="s">
        <v>137</v>
      </c>
      <c r="B165" s="126">
        <f>SUM(B166:B167)</f>
        <v>58</v>
      </c>
    </row>
    <row r="166" spans="1:2">
      <c r="A166" s="128" t="s">
        <v>40</v>
      </c>
      <c r="B166" s="160">
        <v>39</v>
      </c>
    </row>
    <row r="167" spans="1:2">
      <c r="A167" s="128" t="s">
        <v>42</v>
      </c>
      <c r="B167" s="160">
        <v>19</v>
      </c>
    </row>
    <row r="168" spans="1:2">
      <c r="A168" s="128" t="s">
        <v>139</v>
      </c>
      <c r="B168" s="126">
        <f>SUM(B169:B169)</f>
        <v>0</v>
      </c>
    </row>
    <row r="169" spans="1:2">
      <c r="A169" s="128" t="s">
        <v>140</v>
      </c>
      <c r="B169" s="126"/>
    </row>
    <row r="170" spans="1:2">
      <c r="A170" s="130" t="s">
        <v>141</v>
      </c>
      <c r="B170" s="126">
        <f>SUM(B171:B171)</f>
        <v>0</v>
      </c>
    </row>
    <row r="171" spans="1:2">
      <c r="A171" s="128" t="s">
        <v>140</v>
      </c>
      <c r="B171" s="126"/>
    </row>
    <row r="172" spans="1:2">
      <c r="A172" s="130" t="s">
        <v>142</v>
      </c>
      <c r="B172" s="126">
        <f>SUM(B173:B173)</f>
        <v>0</v>
      </c>
    </row>
    <row r="173" spans="1:2">
      <c r="A173" s="126" t="s">
        <v>140</v>
      </c>
      <c r="B173" s="126"/>
    </row>
    <row r="174" spans="1:2">
      <c r="A174" s="130" t="s">
        <v>143</v>
      </c>
      <c r="B174" s="126">
        <f>SUM(B175:B175)</f>
        <v>0</v>
      </c>
    </row>
    <row r="175" spans="1:2">
      <c r="A175" s="130" t="s">
        <v>140</v>
      </c>
      <c r="B175" s="126"/>
    </row>
    <row r="176" spans="1:2">
      <c r="A176" s="130" t="s">
        <v>144</v>
      </c>
      <c r="B176" s="126">
        <f>SUM(B177:B177)</f>
        <v>0</v>
      </c>
    </row>
    <row r="177" spans="1:2">
      <c r="A177" s="130" t="s">
        <v>145</v>
      </c>
      <c r="B177" s="126"/>
    </row>
    <row r="178" spans="1:2">
      <c r="A178" s="128" t="s">
        <v>146</v>
      </c>
      <c r="B178" s="126">
        <f>SUM(B179:B179)</f>
        <v>11</v>
      </c>
    </row>
    <row r="179" spans="1:2">
      <c r="A179" s="130" t="s">
        <v>147</v>
      </c>
      <c r="B179" s="161">
        <v>11</v>
      </c>
    </row>
    <row r="180" spans="1:2">
      <c r="A180" s="128" t="s">
        <v>148</v>
      </c>
      <c r="B180" s="126">
        <f>SUM(B181:B181)</f>
        <v>0</v>
      </c>
    </row>
    <row r="181" spans="1:2">
      <c r="A181" s="130" t="s">
        <v>149</v>
      </c>
      <c r="B181" s="126"/>
    </row>
    <row r="182" spans="1:2">
      <c r="A182" s="126" t="s">
        <v>150</v>
      </c>
      <c r="B182" s="126">
        <f>SUM(B183:B183)</f>
        <v>0</v>
      </c>
    </row>
    <row r="183" spans="1:2">
      <c r="A183" s="130" t="s">
        <v>151</v>
      </c>
      <c r="B183" s="126"/>
    </row>
    <row r="184" spans="1:2">
      <c r="A184" s="128" t="s">
        <v>153</v>
      </c>
      <c r="B184" s="126">
        <f>SUM(B185:B185)</f>
        <v>9</v>
      </c>
    </row>
    <row r="185" spans="1:2">
      <c r="A185" s="130" t="s">
        <v>154</v>
      </c>
      <c r="B185" s="126">
        <v>9</v>
      </c>
    </row>
    <row r="186" spans="1:2">
      <c r="A186" s="126" t="s">
        <v>413</v>
      </c>
      <c r="B186" s="126">
        <f>SUM(B187,B192,B194,B196,B200)</f>
        <v>1162</v>
      </c>
    </row>
    <row r="187" spans="1:2">
      <c r="A187" s="126" t="s">
        <v>414</v>
      </c>
      <c r="B187" s="126">
        <f>SUM(B188:B191)</f>
        <v>143</v>
      </c>
    </row>
    <row r="188" spans="1:2">
      <c r="A188" s="126" t="s">
        <v>40</v>
      </c>
      <c r="B188" s="162">
        <v>44</v>
      </c>
    </row>
    <row r="189" spans="1:2">
      <c r="A189" s="126" t="s">
        <v>155</v>
      </c>
      <c r="B189" s="162">
        <v>24</v>
      </c>
    </row>
    <row r="190" spans="1:2">
      <c r="A190" s="126" t="s">
        <v>156</v>
      </c>
      <c r="B190" s="162">
        <v>47</v>
      </c>
    </row>
    <row r="191" spans="1:2">
      <c r="A191" s="126" t="s">
        <v>415</v>
      </c>
      <c r="B191" s="162">
        <v>28</v>
      </c>
    </row>
    <row r="192" spans="1:2">
      <c r="A192" s="126" t="s">
        <v>157</v>
      </c>
      <c r="B192" s="126">
        <f>SUM(B193:B193)</f>
        <v>0</v>
      </c>
    </row>
    <row r="193" spans="1:2">
      <c r="A193" s="126" t="s">
        <v>40</v>
      </c>
      <c r="B193" s="126"/>
    </row>
    <row r="194" spans="1:2">
      <c r="A194" s="126" t="s">
        <v>158</v>
      </c>
      <c r="B194" s="126">
        <f>SUM(B195:B195)</f>
        <v>50</v>
      </c>
    </row>
    <row r="195" spans="1:2">
      <c r="A195" s="126" t="s">
        <v>159</v>
      </c>
      <c r="B195" s="163">
        <v>50</v>
      </c>
    </row>
    <row r="196" spans="1:2">
      <c r="A196" s="126" t="s">
        <v>416</v>
      </c>
      <c r="B196" s="126">
        <f>SUM(B197:B199)</f>
        <v>969</v>
      </c>
    </row>
    <row r="197" spans="1:2">
      <c r="A197" s="126" t="s">
        <v>40</v>
      </c>
      <c r="B197" s="164">
        <v>749</v>
      </c>
    </row>
    <row r="198" spans="1:2">
      <c r="A198" s="126" t="s">
        <v>160</v>
      </c>
      <c r="B198" s="164">
        <v>70</v>
      </c>
    </row>
    <row r="199" spans="1:2">
      <c r="A199" s="126" t="s">
        <v>417</v>
      </c>
      <c r="B199" s="164">
        <v>150</v>
      </c>
    </row>
    <row r="200" spans="1:2">
      <c r="A200" s="126" t="s">
        <v>161</v>
      </c>
      <c r="B200" s="126">
        <f>SUM(B201:B202)</f>
        <v>0</v>
      </c>
    </row>
    <row r="201" spans="1:2">
      <c r="A201" s="126" t="s">
        <v>508</v>
      </c>
      <c r="B201" s="126"/>
    </row>
    <row r="202" spans="1:2">
      <c r="A202" s="126" t="s">
        <v>162</v>
      </c>
      <c r="B202" s="126"/>
    </row>
    <row r="203" spans="1:2">
      <c r="A203" s="126" t="s">
        <v>163</v>
      </c>
      <c r="B203" s="126">
        <f>SUM(B204,B210,B215,B217,B223,B225,B227,B229,B231,B236,B243,B245,B247,B250,B252,B254,B256,B258,B260,B262)</f>
        <v>12683</v>
      </c>
    </row>
    <row r="204" spans="1:2">
      <c r="A204" s="126" t="s">
        <v>164</v>
      </c>
      <c r="B204" s="126">
        <f>SUM(B205:B209)</f>
        <v>1059</v>
      </c>
    </row>
    <row r="205" spans="1:2">
      <c r="A205" s="126" t="s">
        <v>40</v>
      </c>
      <c r="B205" s="165">
        <v>25</v>
      </c>
    </row>
    <row r="206" spans="1:2">
      <c r="A206" s="126" t="s">
        <v>165</v>
      </c>
      <c r="B206" s="165">
        <v>26</v>
      </c>
    </row>
    <row r="207" spans="1:2">
      <c r="A207" s="126" t="s">
        <v>166</v>
      </c>
      <c r="B207" s="165">
        <v>121</v>
      </c>
    </row>
    <row r="208" spans="1:2">
      <c r="A208" s="126" t="s">
        <v>167</v>
      </c>
      <c r="B208" s="165">
        <v>1</v>
      </c>
    </row>
    <row r="209" spans="1:2">
      <c r="A209" s="126" t="s">
        <v>168</v>
      </c>
      <c r="B209" s="126">
        <v>886</v>
      </c>
    </row>
    <row r="210" spans="1:2">
      <c r="A210" s="126" t="s">
        <v>169</v>
      </c>
      <c r="B210" s="126">
        <f>SUM(B211:B214)</f>
        <v>684</v>
      </c>
    </row>
    <row r="211" spans="1:2">
      <c r="A211" s="126" t="s">
        <v>40</v>
      </c>
      <c r="B211" s="166">
        <v>62</v>
      </c>
    </row>
    <row r="212" spans="1:2">
      <c r="A212" s="126" t="s">
        <v>42</v>
      </c>
      <c r="B212" s="166">
        <v>37</v>
      </c>
    </row>
    <row r="213" spans="1:2">
      <c r="A213" s="126" t="s">
        <v>219</v>
      </c>
      <c r="B213" s="166">
        <v>35</v>
      </c>
    </row>
    <row r="214" spans="1:2">
      <c r="A214" s="126" t="s">
        <v>170</v>
      </c>
      <c r="B214" s="166">
        <v>550</v>
      </c>
    </row>
    <row r="215" spans="1:2">
      <c r="A215" s="126" t="s">
        <v>172</v>
      </c>
      <c r="B215" s="167">
        <f>SUM(B216)</f>
        <v>0</v>
      </c>
    </row>
    <row r="216" spans="1:2">
      <c r="A216" s="126" t="s">
        <v>173</v>
      </c>
      <c r="B216" s="168"/>
    </row>
    <row r="217" spans="1:2">
      <c r="A217" s="126" t="s">
        <v>174</v>
      </c>
      <c r="B217" s="126">
        <f>SUM(B218:B222)</f>
        <v>8090</v>
      </c>
    </row>
    <row r="218" spans="1:2">
      <c r="A218" s="126" t="s">
        <v>175</v>
      </c>
      <c r="B218" s="169">
        <v>175</v>
      </c>
    </row>
    <row r="219" spans="1:2">
      <c r="A219" s="126" t="s">
        <v>176</v>
      </c>
      <c r="B219" s="169">
        <v>113</v>
      </c>
    </row>
    <row r="220" spans="1:2">
      <c r="A220" s="126" t="s">
        <v>177</v>
      </c>
      <c r="B220" s="169">
        <v>18</v>
      </c>
    </row>
    <row r="221" spans="1:2">
      <c r="A221" s="126" t="s">
        <v>179</v>
      </c>
      <c r="B221" s="169">
        <v>2877</v>
      </c>
    </row>
    <row r="222" spans="1:2">
      <c r="A222" s="126" t="s">
        <v>181</v>
      </c>
      <c r="B222" s="169">
        <f>4907</f>
        <v>4907</v>
      </c>
    </row>
    <row r="223" spans="1:2">
      <c r="A223" s="126" t="s">
        <v>183</v>
      </c>
      <c r="B223" s="126">
        <f>SUM(B224:B224)</f>
        <v>0</v>
      </c>
    </row>
    <row r="224" spans="1:2">
      <c r="A224" s="126" t="s">
        <v>184</v>
      </c>
      <c r="B224" s="126"/>
    </row>
    <row r="225" spans="1:2">
      <c r="A225" s="126" t="s">
        <v>185</v>
      </c>
      <c r="B225" s="126">
        <f>SUM(B226:B226)</f>
        <v>338</v>
      </c>
    </row>
    <row r="226" spans="1:2">
      <c r="A226" s="126" t="s">
        <v>186</v>
      </c>
      <c r="B226" s="170">
        <v>338</v>
      </c>
    </row>
    <row r="227" spans="1:2">
      <c r="A227" s="126" t="s">
        <v>187</v>
      </c>
      <c r="B227" s="126">
        <f>SUM(B228:B228)</f>
        <v>500</v>
      </c>
    </row>
    <row r="228" spans="1:2">
      <c r="A228" s="126" t="s">
        <v>189</v>
      </c>
      <c r="B228" s="171">
        <f>500</f>
        <v>500</v>
      </c>
    </row>
    <row r="229" spans="1:2">
      <c r="A229" s="126" t="s">
        <v>190</v>
      </c>
      <c r="B229" s="126">
        <f>SUM(B230:B230)</f>
        <v>125</v>
      </c>
    </row>
    <row r="230" spans="1:2">
      <c r="A230" s="126" t="s">
        <v>191</v>
      </c>
      <c r="B230" s="172">
        <v>125</v>
      </c>
    </row>
    <row r="231" spans="1:2">
      <c r="A231" s="126" t="s">
        <v>192</v>
      </c>
      <c r="B231" s="126">
        <f>SUM(B232:B235)</f>
        <v>194</v>
      </c>
    </row>
    <row r="232" spans="1:2">
      <c r="A232" s="126" t="s">
        <v>193</v>
      </c>
      <c r="B232" s="173">
        <v>64</v>
      </c>
    </row>
    <row r="233" spans="1:2">
      <c r="A233" s="126" t="s">
        <v>194</v>
      </c>
      <c r="B233" s="173">
        <v>87</v>
      </c>
    </row>
    <row r="234" spans="1:2">
      <c r="A234" s="126" t="s">
        <v>195</v>
      </c>
      <c r="B234" s="173">
        <v>27</v>
      </c>
    </row>
    <row r="235" spans="1:2">
      <c r="A235" s="126" t="s">
        <v>197</v>
      </c>
      <c r="B235" s="173">
        <v>16</v>
      </c>
    </row>
    <row r="236" spans="1:2">
      <c r="A236" s="126" t="s">
        <v>198</v>
      </c>
      <c r="B236" s="126">
        <f>SUM(B237:B242)</f>
        <v>76</v>
      </c>
    </row>
    <row r="237" spans="1:2">
      <c r="A237" s="126" t="s">
        <v>40</v>
      </c>
      <c r="B237" s="174">
        <v>30</v>
      </c>
    </row>
    <row r="238" spans="1:2">
      <c r="A238" s="126" t="s">
        <v>41</v>
      </c>
      <c r="B238" s="174">
        <v>7</v>
      </c>
    </row>
    <row r="239" spans="1:2">
      <c r="A239" s="126" t="s">
        <v>42</v>
      </c>
      <c r="B239" s="174">
        <v>11</v>
      </c>
    </row>
    <row r="240" spans="1:2">
      <c r="A240" s="126" t="s">
        <v>199</v>
      </c>
      <c r="B240" s="174">
        <v>2</v>
      </c>
    </row>
    <row r="241" spans="1:2">
      <c r="A241" s="126" t="s">
        <v>202</v>
      </c>
      <c r="B241" s="175">
        <v>20</v>
      </c>
    </row>
    <row r="242" spans="1:2">
      <c r="A242" s="126" t="s">
        <v>203</v>
      </c>
      <c r="B242" s="174">
        <f>1+5</f>
        <v>6</v>
      </c>
    </row>
    <row r="243" spans="1:2">
      <c r="A243" s="126" t="s">
        <v>419</v>
      </c>
      <c r="B243" s="126">
        <f>SUM(B244:B244)</f>
        <v>0</v>
      </c>
    </row>
    <row r="244" spans="1:2">
      <c r="A244" s="126" t="s">
        <v>420</v>
      </c>
      <c r="B244" s="126"/>
    </row>
    <row r="245" spans="1:2">
      <c r="A245" s="126" t="s">
        <v>204</v>
      </c>
      <c r="B245" s="126">
        <f>SUM(B246:B246)</f>
        <v>4</v>
      </c>
    </row>
    <row r="246" spans="1:2">
      <c r="A246" s="126" t="s">
        <v>40</v>
      </c>
      <c r="B246" s="176">
        <v>4</v>
      </c>
    </row>
    <row r="247" spans="1:2">
      <c r="A247" s="126" t="s">
        <v>205</v>
      </c>
      <c r="B247" s="126">
        <f>SUM(B248:B249)</f>
        <v>240</v>
      </c>
    </row>
    <row r="248" spans="1:2">
      <c r="A248" s="126" t="s">
        <v>206</v>
      </c>
      <c r="B248" s="177">
        <v>10</v>
      </c>
    </row>
    <row r="249" spans="1:2">
      <c r="A249" s="126" t="s">
        <v>207</v>
      </c>
      <c r="B249" s="177">
        <v>230</v>
      </c>
    </row>
    <row r="250" spans="1:2">
      <c r="A250" s="126" t="s">
        <v>208</v>
      </c>
      <c r="B250" s="126">
        <f>SUM(B251:B251)</f>
        <v>2</v>
      </c>
    </row>
    <row r="251" spans="1:2">
      <c r="A251" s="126" t="s">
        <v>209</v>
      </c>
      <c r="B251" s="178">
        <f>2</f>
        <v>2</v>
      </c>
    </row>
    <row r="252" spans="1:2">
      <c r="A252" s="126" t="s">
        <v>210</v>
      </c>
      <c r="B252" s="167">
        <f>SUM(B253:B253)</f>
        <v>380</v>
      </c>
    </row>
    <row r="253" spans="1:2">
      <c r="A253" s="126" t="s">
        <v>211</v>
      </c>
      <c r="B253" s="168">
        <f>380</f>
        <v>380</v>
      </c>
    </row>
    <row r="254" spans="1:2">
      <c r="A254" s="126" t="s">
        <v>212</v>
      </c>
      <c r="B254" s="126">
        <f>SUM(B255:B255)</f>
        <v>0</v>
      </c>
    </row>
    <row r="255" spans="1:2">
      <c r="A255" s="126" t="s">
        <v>421</v>
      </c>
      <c r="B255" s="126"/>
    </row>
    <row r="256" spans="1:2">
      <c r="A256" s="126" t="s">
        <v>213</v>
      </c>
      <c r="B256" s="126">
        <f>SUM(B257:B257)</f>
        <v>0</v>
      </c>
    </row>
    <row r="257" spans="1:2">
      <c r="A257" s="126" t="s">
        <v>214</v>
      </c>
      <c r="B257" s="126"/>
    </row>
    <row r="258" spans="1:2">
      <c r="A258" s="126" t="s">
        <v>215</v>
      </c>
      <c r="B258" s="167">
        <f>SUM(B259:B259)</f>
        <v>240</v>
      </c>
    </row>
    <row r="259" spans="1:2">
      <c r="A259" s="126" t="s">
        <v>216</v>
      </c>
      <c r="B259" s="168">
        <f>240</f>
        <v>240</v>
      </c>
    </row>
    <row r="260" spans="1:2">
      <c r="A260" s="126" t="s">
        <v>217</v>
      </c>
      <c r="B260" s="167">
        <f>SUM(B261:B261)</f>
        <v>0</v>
      </c>
    </row>
    <row r="261" spans="1:2">
      <c r="A261" s="126" t="s">
        <v>218</v>
      </c>
      <c r="B261" s="168"/>
    </row>
    <row r="262" spans="1:2">
      <c r="A262" s="126" t="s">
        <v>221</v>
      </c>
      <c r="B262" s="179">
        <v>751</v>
      </c>
    </row>
    <row r="263" spans="1:2">
      <c r="A263" s="126" t="s">
        <v>422</v>
      </c>
      <c r="B263" s="126">
        <f>SUM(B264,B268,B271,B275,B280,B282,B285,B287,B290,B292,B294,B296)</f>
        <v>4906</v>
      </c>
    </row>
    <row r="264" spans="1:2">
      <c r="A264" s="126" t="s">
        <v>423</v>
      </c>
      <c r="B264" s="126">
        <f>SUM(B265:B267)</f>
        <v>269</v>
      </c>
    </row>
    <row r="265" spans="1:2">
      <c r="A265" s="126" t="s">
        <v>40</v>
      </c>
      <c r="B265" s="180">
        <v>144</v>
      </c>
    </row>
    <row r="266" spans="1:2">
      <c r="A266" s="126" t="s">
        <v>41</v>
      </c>
      <c r="B266" s="180">
        <v>27</v>
      </c>
    </row>
    <row r="267" spans="1:2">
      <c r="A267" s="126" t="s">
        <v>424</v>
      </c>
      <c r="B267" s="180">
        <v>98</v>
      </c>
    </row>
    <row r="268" spans="1:2">
      <c r="A268" s="126" t="s">
        <v>222</v>
      </c>
      <c r="B268" s="126">
        <f>SUM(B269:B270)</f>
        <v>104</v>
      </c>
    </row>
    <row r="269" spans="1:2">
      <c r="A269" s="126" t="s">
        <v>223</v>
      </c>
      <c r="B269" s="181">
        <v>80</v>
      </c>
    </row>
    <row r="270" spans="1:2">
      <c r="A270" s="126" t="s">
        <v>224</v>
      </c>
      <c r="B270" s="181">
        <v>24</v>
      </c>
    </row>
    <row r="271" spans="1:2">
      <c r="A271" s="126" t="s">
        <v>226</v>
      </c>
      <c r="B271" s="126">
        <f>SUM(B272:B274)</f>
        <v>951</v>
      </c>
    </row>
    <row r="272" spans="1:2">
      <c r="A272" s="126" t="s">
        <v>227</v>
      </c>
      <c r="B272" s="182">
        <v>5</v>
      </c>
    </row>
    <row r="273" spans="1:2">
      <c r="A273" s="126" t="s">
        <v>228</v>
      </c>
      <c r="B273" s="182">
        <v>414</v>
      </c>
    </row>
    <row r="274" spans="1:2">
      <c r="A274" s="126" t="s">
        <v>229</v>
      </c>
      <c r="B274" s="182">
        <f>532</f>
        <v>532</v>
      </c>
    </row>
    <row r="275" spans="1:2">
      <c r="A275" s="126" t="s">
        <v>230</v>
      </c>
      <c r="B275" s="126">
        <f>SUM(B276:B279)</f>
        <v>665</v>
      </c>
    </row>
    <row r="276" spans="1:2">
      <c r="A276" s="126" t="s">
        <v>231</v>
      </c>
      <c r="B276" s="183">
        <v>306</v>
      </c>
    </row>
    <row r="277" spans="1:2">
      <c r="A277" s="126" t="s">
        <v>232</v>
      </c>
      <c r="B277" s="183">
        <v>177</v>
      </c>
    </row>
    <row r="278" spans="1:2">
      <c r="A278" s="126" t="s">
        <v>233</v>
      </c>
      <c r="B278" s="183">
        <f>156</f>
        <v>156</v>
      </c>
    </row>
    <row r="279" spans="1:2">
      <c r="A279" s="126" t="s">
        <v>234</v>
      </c>
      <c r="B279" s="183">
        <v>26</v>
      </c>
    </row>
    <row r="280" spans="1:2">
      <c r="A280" s="126" t="s">
        <v>235</v>
      </c>
      <c r="B280" s="126">
        <f>SUM(B281:B281)</f>
        <v>57</v>
      </c>
    </row>
    <row r="281" spans="1:2">
      <c r="A281" s="126" t="s">
        <v>237</v>
      </c>
      <c r="B281" s="184">
        <v>57</v>
      </c>
    </row>
    <row r="282" spans="1:2">
      <c r="A282" s="126" t="s">
        <v>238</v>
      </c>
      <c r="B282" s="126">
        <f>SUM(B283:B284)</f>
        <v>277</v>
      </c>
    </row>
    <row r="283" spans="1:2">
      <c r="A283" s="126" t="s">
        <v>240</v>
      </c>
      <c r="B283" s="185">
        <f>266</f>
        <v>266</v>
      </c>
    </row>
    <row r="284" spans="1:2">
      <c r="A284" s="126" t="s">
        <v>241</v>
      </c>
      <c r="B284" s="185">
        <v>11</v>
      </c>
    </row>
    <row r="285" spans="1:2">
      <c r="A285" s="126" t="s">
        <v>425</v>
      </c>
      <c r="B285" s="126">
        <f>SUM(B286:B286)</f>
        <v>30</v>
      </c>
    </row>
    <row r="286" spans="1:2">
      <c r="A286" s="126" t="s">
        <v>41</v>
      </c>
      <c r="B286" s="186">
        <v>30</v>
      </c>
    </row>
    <row r="287" spans="1:2">
      <c r="A287" s="126" t="s">
        <v>242</v>
      </c>
      <c r="B287" s="167">
        <f>SUM(B288:B289)</f>
        <v>1336</v>
      </c>
    </row>
    <row r="288" spans="1:2">
      <c r="A288" s="126" t="s">
        <v>243</v>
      </c>
      <c r="B288" s="187">
        <v>482</v>
      </c>
    </row>
    <row r="289" spans="1:2">
      <c r="A289" s="126" t="s">
        <v>244</v>
      </c>
      <c r="B289" s="187">
        <v>854</v>
      </c>
    </row>
    <row r="290" spans="1:2">
      <c r="A290" s="126" t="s">
        <v>245</v>
      </c>
      <c r="B290" s="167">
        <f>SUM(B291:B291)</f>
        <v>1177</v>
      </c>
    </row>
    <row r="291" spans="1:2">
      <c r="A291" s="126" t="s">
        <v>426</v>
      </c>
      <c r="B291" s="188">
        <v>1177</v>
      </c>
    </row>
    <row r="292" spans="1:2">
      <c r="A292" s="126" t="s">
        <v>248</v>
      </c>
      <c r="B292" s="167">
        <f>SUM(B293:B293)</f>
        <v>40</v>
      </c>
    </row>
    <row r="293" spans="1:2">
      <c r="A293" s="126" t="s">
        <v>249</v>
      </c>
      <c r="B293" s="189">
        <v>40</v>
      </c>
    </row>
    <row r="294" spans="1:2">
      <c r="A294" s="126" t="s">
        <v>250</v>
      </c>
      <c r="B294" s="167">
        <f>SUM(B295:B295)</f>
        <v>0</v>
      </c>
    </row>
    <row r="295" spans="1:2">
      <c r="A295" s="126" t="s">
        <v>251</v>
      </c>
      <c r="B295" s="168"/>
    </row>
    <row r="296" spans="1:2">
      <c r="A296" s="126" t="s">
        <v>427</v>
      </c>
      <c r="B296" s="126"/>
    </row>
    <row r="297" spans="1:2">
      <c r="A297" s="126" t="s">
        <v>253</v>
      </c>
      <c r="B297" s="126">
        <f>SUM(B298,B303,B305,B307,B310,B312,B314,B316,B319,B320,B321,B327,B328,B329,B344)</f>
        <v>1625</v>
      </c>
    </row>
    <row r="298" spans="1:2">
      <c r="A298" s="126" t="s">
        <v>254</v>
      </c>
      <c r="B298" s="126">
        <f>SUM(B299:B302 B299:B302)</f>
        <v>321</v>
      </c>
    </row>
    <row r="299" spans="1:2">
      <c r="A299" s="126" t="s">
        <v>40</v>
      </c>
      <c r="B299" s="190">
        <v>93</v>
      </c>
    </row>
    <row r="300" spans="1:2">
      <c r="A300" s="126" t="s">
        <v>41</v>
      </c>
      <c r="B300" s="190">
        <v>14</v>
      </c>
    </row>
    <row r="301" spans="1:2">
      <c r="A301" s="126" t="s">
        <v>42</v>
      </c>
      <c r="B301" s="190">
        <v>164</v>
      </c>
    </row>
    <row r="302" spans="1:2">
      <c r="A302" s="126" t="s">
        <v>255</v>
      </c>
      <c r="B302" s="190">
        <v>50</v>
      </c>
    </row>
    <row r="303" spans="1:2">
      <c r="A303" s="126" t="s">
        <v>256</v>
      </c>
      <c r="B303" s="126">
        <f>SUM(B304:B304)</f>
        <v>0</v>
      </c>
    </row>
    <row r="304" spans="1:2">
      <c r="A304" s="126" t="s">
        <v>257</v>
      </c>
      <c r="B304" s="126"/>
    </row>
    <row r="305" spans="1:2">
      <c r="A305" s="126" t="s">
        <v>258</v>
      </c>
      <c r="B305" s="126">
        <f>SUM(B306:B306)</f>
        <v>0</v>
      </c>
    </row>
    <row r="306" spans="1:2">
      <c r="A306" s="126" t="s">
        <v>259</v>
      </c>
      <c r="B306" s="126"/>
    </row>
    <row r="307" spans="1:2">
      <c r="A307" s="126" t="s">
        <v>260</v>
      </c>
      <c r="B307" s="126">
        <f>SUM(B308:B309)</f>
        <v>1304</v>
      </c>
    </row>
    <row r="308" spans="1:2">
      <c r="A308" s="126" t="s">
        <v>261</v>
      </c>
      <c r="B308" s="191">
        <v>1222</v>
      </c>
    </row>
    <row r="309" spans="1:2">
      <c r="A309" s="126" t="s">
        <v>263</v>
      </c>
      <c r="B309" s="191">
        <v>82</v>
      </c>
    </row>
    <row r="310" spans="1:2">
      <c r="A310" s="126" t="s">
        <v>264</v>
      </c>
      <c r="B310" s="126">
        <f>SUM(B311:B311)</f>
        <v>0</v>
      </c>
    </row>
    <row r="311" spans="1:2">
      <c r="A311" s="126" t="s">
        <v>265</v>
      </c>
      <c r="B311" s="126"/>
    </row>
    <row r="312" spans="1:2">
      <c r="A312" s="126" t="s">
        <v>266</v>
      </c>
      <c r="B312" s="126">
        <f>SUM(B313:B313)</f>
        <v>0</v>
      </c>
    </row>
    <row r="313" spans="1:2">
      <c r="A313" s="126" t="s">
        <v>267</v>
      </c>
      <c r="B313" s="126"/>
    </row>
    <row r="314" spans="1:2">
      <c r="A314" s="126" t="s">
        <v>268</v>
      </c>
      <c r="B314" s="126">
        <f>SUM(B315:B315)</f>
        <v>0</v>
      </c>
    </row>
    <row r="315" spans="1:2">
      <c r="A315" s="126" t="s">
        <v>269</v>
      </c>
      <c r="B315" s="126"/>
    </row>
    <row r="316" spans="1:2">
      <c r="A316" s="126" t="s">
        <v>271</v>
      </c>
      <c r="B316" s="126">
        <f>SUM(B317:B318)</f>
        <v>0</v>
      </c>
    </row>
    <row r="317" spans="1:2">
      <c r="A317" s="126" t="s">
        <v>272</v>
      </c>
      <c r="B317" s="126"/>
    </row>
    <row r="318" spans="1:2">
      <c r="A318" s="126" t="s">
        <v>273</v>
      </c>
      <c r="B318" s="126"/>
    </row>
    <row r="319" spans="1:2">
      <c r="A319" s="126" t="s">
        <v>274</v>
      </c>
      <c r="B319" s="126"/>
    </row>
    <row r="320" spans="1:2">
      <c r="A320" s="126" t="s">
        <v>275</v>
      </c>
      <c r="B320" s="126"/>
    </row>
    <row r="321" spans="1:2">
      <c r="A321" s="126" t="s">
        <v>276</v>
      </c>
      <c r="B321" s="126">
        <f>SUM(B322:B326)</f>
        <v>0</v>
      </c>
    </row>
    <row r="322" spans="1:2">
      <c r="A322" s="126" t="s">
        <v>428</v>
      </c>
      <c r="B322" s="126"/>
    </row>
    <row r="323" spans="1:2">
      <c r="A323" s="126" t="s">
        <v>509</v>
      </c>
      <c r="B323" s="126"/>
    </row>
    <row r="324" spans="1:2">
      <c r="A324" s="126" t="s">
        <v>510</v>
      </c>
      <c r="B324" s="126"/>
    </row>
    <row r="325" spans="1:2">
      <c r="A325" s="126" t="s">
        <v>511</v>
      </c>
      <c r="B325" s="126"/>
    </row>
    <row r="326" spans="1:2">
      <c r="A326" s="126" t="s">
        <v>512</v>
      </c>
      <c r="B326" s="126"/>
    </row>
    <row r="327" spans="1:2">
      <c r="A327" s="126" t="s">
        <v>277</v>
      </c>
      <c r="B327" s="126"/>
    </row>
    <row r="328" spans="1:2">
      <c r="A328" s="126" t="s">
        <v>278</v>
      </c>
      <c r="B328" s="126"/>
    </row>
    <row r="329" spans="1:2">
      <c r="A329" s="126" t="s">
        <v>279</v>
      </c>
      <c r="B329" s="126">
        <f>SUM(B330:B343)</f>
        <v>0</v>
      </c>
    </row>
    <row r="330" spans="1:2">
      <c r="A330" s="126" t="s">
        <v>40</v>
      </c>
      <c r="B330" s="126"/>
    </row>
    <row r="331" spans="1:2">
      <c r="A331" s="126" t="s">
        <v>41</v>
      </c>
      <c r="B331" s="126"/>
    </row>
    <row r="332" spans="1:2">
      <c r="A332" s="126" t="s">
        <v>42</v>
      </c>
      <c r="B332" s="126"/>
    </row>
    <row r="333" spans="1:2">
      <c r="A333" s="126" t="s">
        <v>513</v>
      </c>
      <c r="B333" s="126"/>
    </row>
    <row r="334" spans="1:2">
      <c r="A334" s="126" t="s">
        <v>514</v>
      </c>
      <c r="B334" s="126"/>
    </row>
    <row r="335" spans="1:2">
      <c r="A335" s="126" t="s">
        <v>515</v>
      </c>
      <c r="B335" s="126"/>
    </row>
    <row r="336" spans="1:2">
      <c r="A336" s="126" t="s">
        <v>516</v>
      </c>
      <c r="B336" s="126"/>
    </row>
    <row r="337" spans="1:2">
      <c r="A337" s="126" t="s">
        <v>517</v>
      </c>
      <c r="B337" s="126"/>
    </row>
    <row r="338" spans="1:2">
      <c r="A338" s="126" t="s">
        <v>518</v>
      </c>
      <c r="B338" s="126"/>
    </row>
    <row r="339" spans="1:2">
      <c r="A339" s="126" t="s">
        <v>519</v>
      </c>
      <c r="B339" s="126"/>
    </row>
    <row r="340" spans="1:2">
      <c r="A340" s="126" t="s">
        <v>62</v>
      </c>
      <c r="B340" s="126"/>
    </row>
    <row r="341" spans="1:2">
      <c r="A341" s="126" t="s">
        <v>520</v>
      </c>
      <c r="B341" s="126"/>
    </row>
    <row r="342" spans="1:2">
      <c r="A342" s="126" t="s">
        <v>45</v>
      </c>
      <c r="B342" s="126"/>
    </row>
    <row r="343" spans="1:2">
      <c r="A343" s="126" t="s">
        <v>521</v>
      </c>
      <c r="B343" s="126"/>
    </row>
    <row r="344" spans="1:2">
      <c r="A344" s="126" t="s">
        <v>280</v>
      </c>
      <c r="B344" s="126"/>
    </row>
    <row r="345" spans="1:2">
      <c r="A345" s="126" t="s">
        <v>281</v>
      </c>
      <c r="B345" s="126">
        <f>SUM(B346,B358,B359,B362,B363,B364)</f>
        <v>1854</v>
      </c>
    </row>
    <row r="346" spans="1:2">
      <c r="A346" s="126" t="s">
        <v>282</v>
      </c>
      <c r="B346" s="126">
        <f>SUM(B347:B357)</f>
        <v>794</v>
      </c>
    </row>
    <row r="347" spans="1:2">
      <c r="A347" s="126" t="s">
        <v>283</v>
      </c>
      <c r="B347" s="192">
        <v>125</v>
      </c>
    </row>
    <row r="348" spans="1:2">
      <c r="A348" s="126" t="s">
        <v>284</v>
      </c>
      <c r="B348" s="192"/>
    </row>
    <row r="349" spans="1:2">
      <c r="A349" s="126" t="s">
        <v>285</v>
      </c>
      <c r="B349" s="192">
        <v>41</v>
      </c>
    </row>
    <row r="350" spans="1:2">
      <c r="A350" s="126" t="s">
        <v>286</v>
      </c>
      <c r="B350" s="192">
        <v>61</v>
      </c>
    </row>
    <row r="351" spans="1:2">
      <c r="A351" s="126" t="s">
        <v>429</v>
      </c>
      <c r="B351" s="192"/>
    </row>
    <row r="352" spans="1:2">
      <c r="A352" s="126" t="s">
        <v>287</v>
      </c>
      <c r="B352" s="192">
        <v>69</v>
      </c>
    </row>
    <row r="353" spans="1:2">
      <c r="A353" s="126" t="s">
        <v>522</v>
      </c>
      <c r="B353" s="192"/>
    </row>
    <row r="354" spans="1:2">
      <c r="A354" s="126" t="s">
        <v>523</v>
      </c>
      <c r="B354" s="192"/>
    </row>
    <row r="355" spans="1:2">
      <c r="A355" s="126" t="s">
        <v>524</v>
      </c>
      <c r="B355" s="192"/>
    </row>
    <row r="356" spans="1:2">
      <c r="A356" s="126" t="s">
        <v>525</v>
      </c>
      <c r="B356" s="192"/>
    </row>
    <row r="357" spans="1:2">
      <c r="A357" s="126" t="s">
        <v>288</v>
      </c>
      <c r="B357" s="192">
        <v>498</v>
      </c>
    </row>
    <row r="358" spans="1:2">
      <c r="A358" s="126" t="s">
        <v>289</v>
      </c>
      <c r="B358" s="126"/>
    </row>
    <row r="359" spans="1:2">
      <c r="A359" s="126" t="s">
        <v>290</v>
      </c>
      <c r="B359" s="126">
        <f>SUM(B360:B361)</f>
        <v>60</v>
      </c>
    </row>
    <row r="360" spans="1:2">
      <c r="A360" s="126" t="s">
        <v>291</v>
      </c>
      <c r="B360" s="193">
        <v>60</v>
      </c>
    </row>
    <row r="361" spans="1:2">
      <c r="A361" s="126" t="s">
        <v>292</v>
      </c>
      <c r="B361" s="126"/>
    </row>
    <row r="362" spans="1:2">
      <c r="A362" s="126" t="s">
        <v>293</v>
      </c>
      <c r="B362" s="194">
        <v>597</v>
      </c>
    </row>
    <row r="363" spans="1:2">
      <c r="A363" s="126" t="s">
        <v>294</v>
      </c>
      <c r="B363" s="194"/>
    </row>
    <row r="364" spans="1:2">
      <c r="A364" s="126" t="s">
        <v>295</v>
      </c>
      <c r="B364" s="194">
        <v>403</v>
      </c>
    </row>
    <row r="365" spans="1:2">
      <c r="A365" s="126" t="s">
        <v>296</v>
      </c>
      <c r="B365" s="126">
        <f>SUM(B366,B391,B419,B446,B457,B468,B474,B481,B488,B492)</f>
        <v>6294</v>
      </c>
    </row>
    <row r="366" spans="1:2">
      <c r="A366" s="126" t="s">
        <v>297</v>
      </c>
      <c r="B366" s="126">
        <f>SUM(B367:B390)</f>
        <v>3036</v>
      </c>
    </row>
    <row r="367" spans="1:2">
      <c r="A367" s="126" t="s">
        <v>283</v>
      </c>
      <c r="B367" s="195">
        <v>198</v>
      </c>
    </row>
    <row r="368" spans="1:2">
      <c r="A368" s="126" t="s">
        <v>284</v>
      </c>
      <c r="B368" s="195"/>
    </row>
    <row r="369" spans="1:2">
      <c r="A369" s="126" t="s">
        <v>285</v>
      </c>
      <c r="B369" s="195"/>
    </row>
    <row r="370" spans="1:2">
      <c r="A370" s="126" t="s">
        <v>298</v>
      </c>
      <c r="B370" s="195">
        <v>605</v>
      </c>
    </row>
    <row r="371" spans="1:2">
      <c r="A371" s="126" t="s">
        <v>299</v>
      </c>
      <c r="B371" s="195"/>
    </row>
    <row r="372" spans="1:2">
      <c r="A372" s="126" t="s">
        <v>300</v>
      </c>
      <c r="B372" s="195">
        <f>10</f>
        <v>10</v>
      </c>
    </row>
    <row r="373" spans="1:2">
      <c r="A373" s="126" t="s">
        <v>301</v>
      </c>
      <c r="B373" s="195"/>
    </row>
    <row r="374" spans="1:2">
      <c r="A374" s="126" t="s">
        <v>302</v>
      </c>
      <c r="B374" s="195">
        <v>10</v>
      </c>
    </row>
    <row r="375" spans="1:2">
      <c r="A375" s="126" t="s">
        <v>526</v>
      </c>
      <c r="B375" s="195"/>
    </row>
    <row r="376" spans="1:2">
      <c r="A376" s="126" t="s">
        <v>527</v>
      </c>
      <c r="B376" s="195"/>
    </row>
    <row r="377" spans="1:2">
      <c r="A377" s="126" t="s">
        <v>528</v>
      </c>
      <c r="B377" s="195"/>
    </row>
    <row r="378" spans="1:2">
      <c r="A378" s="126" t="s">
        <v>529</v>
      </c>
      <c r="B378" s="195"/>
    </row>
    <row r="379" spans="1:2">
      <c r="A379" s="126" t="s">
        <v>530</v>
      </c>
      <c r="B379" s="195"/>
    </row>
    <row r="380" spans="1:2">
      <c r="A380" s="126" t="s">
        <v>531</v>
      </c>
      <c r="B380" s="195"/>
    </row>
    <row r="381" spans="1:2">
      <c r="A381" s="126" t="s">
        <v>532</v>
      </c>
      <c r="B381" s="195"/>
    </row>
    <row r="382" spans="1:2">
      <c r="A382" s="126" t="s">
        <v>303</v>
      </c>
      <c r="B382" s="195">
        <v>2000</v>
      </c>
    </row>
    <row r="383" spans="1:2">
      <c r="A383" s="126" t="s">
        <v>304</v>
      </c>
      <c r="B383" s="195"/>
    </row>
    <row r="384" spans="1:2">
      <c r="A384" s="126" t="s">
        <v>305</v>
      </c>
      <c r="B384" s="195">
        <v>3</v>
      </c>
    </row>
    <row r="385" spans="1:2">
      <c r="A385" s="126" t="s">
        <v>533</v>
      </c>
      <c r="B385" s="195"/>
    </row>
    <row r="386" spans="1:2">
      <c r="A386" s="126" t="s">
        <v>534</v>
      </c>
      <c r="B386" s="195"/>
    </row>
    <row r="387" spans="1:2">
      <c r="A387" s="126" t="s">
        <v>535</v>
      </c>
      <c r="B387" s="195"/>
    </row>
    <row r="388" spans="1:2">
      <c r="A388" s="126" t="s">
        <v>536</v>
      </c>
      <c r="B388" s="195"/>
    </row>
    <row r="389" spans="1:2">
      <c r="A389" s="126" t="s">
        <v>537</v>
      </c>
      <c r="B389" s="195"/>
    </row>
    <row r="390" spans="1:2">
      <c r="A390" s="126" t="s">
        <v>306</v>
      </c>
      <c r="B390" s="195">
        <v>210</v>
      </c>
    </row>
    <row r="391" spans="1:2">
      <c r="A391" s="126" t="s">
        <v>430</v>
      </c>
      <c r="B391" s="126">
        <f>SUM(B392:B418)</f>
        <v>892</v>
      </c>
    </row>
    <row r="392" spans="1:2">
      <c r="A392" s="126" t="s">
        <v>283</v>
      </c>
      <c r="B392" s="196">
        <v>95</v>
      </c>
    </row>
    <row r="393" spans="1:2">
      <c r="A393" s="126" t="s">
        <v>284</v>
      </c>
      <c r="B393" s="196"/>
    </row>
    <row r="394" spans="1:2">
      <c r="A394" s="126" t="s">
        <v>285</v>
      </c>
      <c r="B394" s="196"/>
    </row>
    <row r="395" spans="1:2">
      <c r="A395" s="126" t="s">
        <v>431</v>
      </c>
      <c r="B395" s="196">
        <v>385</v>
      </c>
    </row>
    <row r="396" spans="1:2">
      <c r="A396" s="126" t="s">
        <v>538</v>
      </c>
      <c r="B396" s="196"/>
    </row>
    <row r="397" spans="1:2">
      <c r="A397" s="126" t="s">
        <v>539</v>
      </c>
      <c r="B397" s="196"/>
    </row>
    <row r="398" spans="1:2">
      <c r="A398" s="126" t="s">
        <v>540</v>
      </c>
      <c r="B398" s="196"/>
    </row>
    <row r="399" spans="1:2">
      <c r="A399" s="126" t="s">
        <v>541</v>
      </c>
      <c r="B399" s="196"/>
    </row>
    <row r="400" spans="1:2">
      <c r="A400" s="126" t="s">
        <v>542</v>
      </c>
      <c r="B400" s="196"/>
    </row>
    <row r="401" spans="1:2">
      <c r="A401" s="126" t="s">
        <v>543</v>
      </c>
      <c r="B401" s="196"/>
    </row>
    <row r="402" spans="1:2">
      <c r="A402" s="126" t="s">
        <v>544</v>
      </c>
      <c r="B402" s="196"/>
    </row>
    <row r="403" spans="1:2">
      <c r="A403" s="126" t="s">
        <v>545</v>
      </c>
      <c r="B403" s="196"/>
    </row>
    <row r="404" spans="1:2">
      <c r="A404" s="126" t="s">
        <v>432</v>
      </c>
      <c r="B404" s="196">
        <v>168</v>
      </c>
    </row>
    <row r="405" spans="1:2">
      <c r="A405" s="126" t="s">
        <v>546</v>
      </c>
      <c r="B405" s="196"/>
    </row>
    <row r="406" spans="1:2">
      <c r="A406" s="126" t="s">
        <v>547</v>
      </c>
      <c r="B406" s="196"/>
    </row>
    <row r="407" spans="1:2">
      <c r="A407" s="126" t="s">
        <v>548</v>
      </c>
      <c r="B407" s="196"/>
    </row>
    <row r="408" spans="1:2">
      <c r="A408" s="126" t="s">
        <v>549</v>
      </c>
      <c r="B408" s="196"/>
    </row>
    <row r="409" spans="1:2">
      <c r="A409" s="126" t="s">
        <v>550</v>
      </c>
      <c r="B409" s="196"/>
    </row>
    <row r="410" spans="1:2">
      <c r="A410" s="126" t="s">
        <v>551</v>
      </c>
      <c r="B410" s="196"/>
    </row>
    <row r="411" spans="1:2">
      <c r="A411" s="126" t="s">
        <v>552</v>
      </c>
      <c r="B411" s="196"/>
    </row>
    <row r="412" spans="1:2">
      <c r="A412" s="126" t="s">
        <v>553</v>
      </c>
      <c r="B412" s="196"/>
    </row>
    <row r="413" spans="1:2">
      <c r="A413" s="126" t="s">
        <v>554</v>
      </c>
      <c r="B413" s="196"/>
    </row>
    <row r="414" spans="1:2">
      <c r="A414" s="126" t="s">
        <v>555</v>
      </c>
      <c r="B414" s="196"/>
    </row>
    <row r="415" spans="1:2">
      <c r="A415" s="126" t="s">
        <v>556</v>
      </c>
      <c r="B415" s="196"/>
    </row>
    <row r="416" spans="1:2">
      <c r="A416" s="126" t="s">
        <v>557</v>
      </c>
      <c r="B416" s="196"/>
    </row>
    <row r="417" spans="1:2">
      <c r="A417" s="126" t="s">
        <v>433</v>
      </c>
      <c r="B417" s="196">
        <v>175</v>
      </c>
    </row>
    <row r="418" spans="1:2">
      <c r="A418" s="126" t="s">
        <v>307</v>
      </c>
      <c r="B418" s="196">
        <v>69</v>
      </c>
    </row>
    <row r="419" spans="1:2">
      <c r="A419" s="126" t="s">
        <v>308</v>
      </c>
      <c r="B419" s="126">
        <f>SUM(B420:B445)</f>
        <v>628</v>
      </c>
    </row>
    <row r="420" spans="1:2">
      <c r="A420" s="126" t="s">
        <v>283</v>
      </c>
      <c r="B420" s="197">
        <v>63</v>
      </c>
    </row>
    <row r="421" spans="1:2">
      <c r="A421" s="126" t="s">
        <v>284</v>
      </c>
      <c r="B421" s="197"/>
    </row>
    <row r="422" spans="1:2">
      <c r="A422" s="126" t="s">
        <v>285</v>
      </c>
      <c r="B422" s="197"/>
    </row>
    <row r="423" spans="1:2">
      <c r="A423" s="126" t="s">
        <v>309</v>
      </c>
      <c r="B423" s="197">
        <v>218</v>
      </c>
    </row>
    <row r="424" spans="1:2">
      <c r="A424" s="126" t="s">
        <v>310</v>
      </c>
      <c r="B424" s="197">
        <v>12</v>
      </c>
    </row>
    <row r="425" spans="1:2">
      <c r="A425" s="126" t="s">
        <v>558</v>
      </c>
      <c r="B425" s="197"/>
    </row>
    <row r="426" spans="1:2">
      <c r="A426" s="126" t="s">
        <v>559</v>
      </c>
      <c r="B426" s="197"/>
    </row>
    <row r="427" spans="1:2">
      <c r="A427" s="126" t="s">
        <v>560</v>
      </c>
      <c r="B427" s="197"/>
    </row>
    <row r="428" spans="1:2">
      <c r="A428" s="126" t="s">
        <v>561</v>
      </c>
      <c r="B428" s="197"/>
    </row>
    <row r="429" spans="1:2">
      <c r="A429" s="126" t="s">
        <v>311</v>
      </c>
      <c r="B429" s="197">
        <v>31</v>
      </c>
    </row>
    <row r="430" spans="1:2">
      <c r="A430" s="126" t="s">
        <v>312</v>
      </c>
      <c r="B430" s="197">
        <v>45</v>
      </c>
    </row>
    <row r="431" spans="1:2">
      <c r="A431" s="126" t="s">
        <v>562</v>
      </c>
      <c r="B431" s="197"/>
    </row>
    <row r="432" spans="1:2">
      <c r="A432" s="126" t="s">
        <v>563</v>
      </c>
      <c r="B432" s="197"/>
    </row>
    <row r="433" spans="1:2">
      <c r="A433" s="126" t="s">
        <v>313</v>
      </c>
      <c r="B433" s="197">
        <v>134</v>
      </c>
    </row>
    <row r="434" spans="1:2">
      <c r="A434" s="126" t="s">
        <v>564</v>
      </c>
      <c r="B434" s="197"/>
    </row>
    <row r="435" spans="1:2">
      <c r="A435" s="126" t="s">
        <v>565</v>
      </c>
      <c r="B435" s="197"/>
    </row>
    <row r="436" spans="1:2">
      <c r="A436" s="126" t="s">
        <v>566</v>
      </c>
      <c r="B436" s="197"/>
    </row>
    <row r="437" spans="1:2">
      <c r="A437" s="126" t="s">
        <v>567</v>
      </c>
      <c r="B437" s="197"/>
    </row>
    <row r="438" spans="1:2">
      <c r="A438" s="126" t="s">
        <v>568</v>
      </c>
      <c r="B438" s="197"/>
    </row>
    <row r="439" spans="1:2">
      <c r="A439" s="126" t="s">
        <v>569</v>
      </c>
      <c r="B439" s="197"/>
    </row>
    <row r="440" spans="1:2">
      <c r="A440" s="126" t="s">
        <v>570</v>
      </c>
      <c r="B440" s="197"/>
    </row>
    <row r="441" spans="1:2">
      <c r="A441" s="126" t="s">
        <v>571</v>
      </c>
      <c r="B441" s="197"/>
    </row>
    <row r="442" spans="1:2">
      <c r="A442" s="126" t="s">
        <v>552</v>
      </c>
      <c r="B442" s="197"/>
    </row>
    <row r="443" spans="1:2">
      <c r="A443" s="126" t="s">
        <v>314</v>
      </c>
      <c r="B443" s="197">
        <v>44</v>
      </c>
    </row>
    <row r="444" spans="1:2">
      <c r="A444" s="126" t="s">
        <v>572</v>
      </c>
      <c r="B444" s="197"/>
    </row>
    <row r="445" spans="1:2">
      <c r="A445" s="126" t="s">
        <v>315</v>
      </c>
      <c r="B445" s="197">
        <v>81</v>
      </c>
    </row>
    <row r="446" spans="1:2">
      <c r="A446" s="126" t="s">
        <v>316</v>
      </c>
      <c r="B446" s="126">
        <f>SUM(B447:B456)</f>
        <v>0</v>
      </c>
    </row>
    <row r="447" spans="1:2">
      <c r="A447" s="126" t="s">
        <v>283</v>
      </c>
      <c r="B447" s="126"/>
    </row>
    <row r="448" spans="1:2">
      <c r="A448" s="126" t="s">
        <v>284</v>
      </c>
      <c r="B448" s="126"/>
    </row>
    <row r="449" spans="1:2">
      <c r="A449" s="126" t="s">
        <v>285</v>
      </c>
      <c r="B449" s="126"/>
    </row>
    <row r="450" spans="1:2">
      <c r="A450" s="126" t="s">
        <v>573</v>
      </c>
      <c r="B450" s="126"/>
    </row>
    <row r="451" spans="1:2">
      <c r="A451" s="126" t="s">
        <v>574</v>
      </c>
      <c r="B451" s="126"/>
    </row>
    <row r="452" spans="1:2">
      <c r="A452" s="126" t="s">
        <v>575</v>
      </c>
      <c r="B452" s="126"/>
    </row>
    <row r="453" spans="1:2">
      <c r="A453" s="126" t="s">
        <v>576</v>
      </c>
      <c r="B453" s="126"/>
    </row>
    <row r="454" spans="1:2">
      <c r="A454" s="126" t="s">
        <v>577</v>
      </c>
      <c r="B454" s="126"/>
    </row>
    <row r="455" spans="1:2">
      <c r="A455" s="126" t="s">
        <v>578</v>
      </c>
      <c r="B455" s="126"/>
    </row>
    <row r="456" spans="1:2">
      <c r="A456" s="126" t="s">
        <v>579</v>
      </c>
      <c r="B456" s="126"/>
    </row>
    <row r="457" spans="1:2">
      <c r="A457" s="126" t="s">
        <v>317</v>
      </c>
      <c r="B457" s="126">
        <f>SUM(B458:B467)</f>
        <v>10</v>
      </c>
    </row>
    <row r="458" spans="1:2">
      <c r="A458" s="126" t="s">
        <v>283</v>
      </c>
      <c r="B458" s="126"/>
    </row>
    <row r="459" spans="1:2">
      <c r="A459" s="126" t="s">
        <v>284</v>
      </c>
      <c r="B459" s="198">
        <f>10</f>
        <v>10</v>
      </c>
    </row>
    <row r="460" spans="1:2">
      <c r="A460" s="126" t="s">
        <v>285</v>
      </c>
      <c r="B460" s="126"/>
    </row>
    <row r="461" spans="1:2">
      <c r="A461" s="126" t="s">
        <v>580</v>
      </c>
      <c r="B461" s="126"/>
    </row>
    <row r="462" spans="1:2">
      <c r="A462" s="126" t="s">
        <v>581</v>
      </c>
      <c r="B462" s="126"/>
    </row>
    <row r="463" spans="1:2">
      <c r="A463" s="126" t="s">
        <v>582</v>
      </c>
      <c r="B463" s="126"/>
    </row>
    <row r="464" spans="1:2">
      <c r="A464" s="126" t="s">
        <v>583</v>
      </c>
      <c r="B464" s="126"/>
    </row>
    <row r="465" spans="1:2">
      <c r="A465" s="126" t="s">
        <v>584</v>
      </c>
      <c r="B465" s="126"/>
    </row>
    <row r="466" spans="1:2">
      <c r="A466" s="126" t="s">
        <v>585</v>
      </c>
      <c r="B466" s="126"/>
    </row>
    <row r="467" spans="1:2">
      <c r="A467" s="126" t="s">
        <v>586</v>
      </c>
      <c r="B467" s="126"/>
    </row>
    <row r="468" spans="1:2">
      <c r="A468" s="126" t="s">
        <v>318</v>
      </c>
      <c r="B468" s="126">
        <f>SUM(B469:B473)</f>
        <v>10</v>
      </c>
    </row>
    <row r="469" spans="1:2">
      <c r="A469" s="126" t="s">
        <v>319</v>
      </c>
      <c r="B469" s="199">
        <v>10</v>
      </c>
    </row>
    <row r="470" spans="1:2">
      <c r="A470" s="126" t="s">
        <v>587</v>
      </c>
      <c r="B470" s="126"/>
    </row>
    <row r="471" spans="1:2">
      <c r="A471" s="126" t="s">
        <v>588</v>
      </c>
      <c r="B471" s="126"/>
    </row>
    <row r="472" spans="1:2">
      <c r="A472" s="126" t="s">
        <v>589</v>
      </c>
      <c r="B472" s="126"/>
    </row>
    <row r="473" spans="1:2">
      <c r="A473" s="126" t="s">
        <v>590</v>
      </c>
      <c r="B473" s="126"/>
    </row>
    <row r="474" spans="1:2">
      <c r="A474" s="126" t="s">
        <v>320</v>
      </c>
      <c r="B474" s="126">
        <f>SUM(B475:B480)</f>
        <v>1566</v>
      </c>
    </row>
    <row r="475" spans="1:2">
      <c r="A475" s="126" t="s">
        <v>321</v>
      </c>
      <c r="B475" s="200">
        <v>566</v>
      </c>
    </row>
    <row r="476" spans="1:2">
      <c r="A476" s="126" t="s">
        <v>591</v>
      </c>
      <c r="B476" s="200"/>
    </row>
    <row r="477" spans="1:2">
      <c r="A477" s="126" t="s">
        <v>592</v>
      </c>
      <c r="B477" s="200"/>
    </row>
    <row r="478" spans="1:2">
      <c r="A478" s="126" t="s">
        <v>322</v>
      </c>
      <c r="B478" s="200">
        <v>1000</v>
      </c>
    </row>
    <row r="479" spans="1:2">
      <c r="A479" s="126" t="s">
        <v>593</v>
      </c>
      <c r="B479" s="126"/>
    </row>
    <row r="480" spans="1:2">
      <c r="A480" s="126" t="s">
        <v>594</v>
      </c>
      <c r="B480" s="126"/>
    </row>
    <row r="481" spans="1:2">
      <c r="A481" s="126" t="s">
        <v>323</v>
      </c>
      <c r="B481" s="126">
        <f>SUM(B482:B487)</f>
        <v>152</v>
      </c>
    </row>
    <row r="482" spans="1:2">
      <c r="A482" s="126" t="s">
        <v>595</v>
      </c>
      <c r="B482" s="126"/>
    </row>
    <row r="483" spans="1:2">
      <c r="A483" s="126" t="s">
        <v>596</v>
      </c>
      <c r="B483" s="126"/>
    </row>
    <row r="484" spans="1:2">
      <c r="A484" s="126" t="s">
        <v>324</v>
      </c>
      <c r="B484" s="201">
        <v>135</v>
      </c>
    </row>
    <row r="485" spans="1:2">
      <c r="A485" s="126" t="s">
        <v>325</v>
      </c>
      <c r="B485" s="201">
        <v>17</v>
      </c>
    </row>
    <row r="486" spans="1:2">
      <c r="A486" s="126" t="s">
        <v>597</v>
      </c>
      <c r="B486" s="126"/>
    </row>
    <row r="487" spans="1:2">
      <c r="A487" s="126" t="s">
        <v>598</v>
      </c>
      <c r="B487" s="126"/>
    </row>
    <row r="488" spans="1:2">
      <c r="A488" s="126" t="s">
        <v>326</v>
      </c>
      <c r="B488" s="126">
        <f>SUM(B489:B491)</f>
        <v>0</v>
      </c>
    </row>
    <row r="489" spans="1:2">
      <c r="A489" s="126" t="s">
        <v>599</v>
      </c>
      <c r="B489" s="126"/>
    </row>
    <row r="490" spans="1:2">
      <c r="A490" s="126" t="s">
        <v>600</v>
      </c>
      <c r="B490" s="126"/>
    </row>
    <row r="491" spans="1:2">
      <c r="A491" s="126" t="s">
        <v>327</v>
      </c>
      <c r="B491" s="126"/>
    </row>
    <row r="492" spans="1:2">
      <c r="A492" s="126" t="s">
        <v>328</v>
      </c>
      <c r="B492" s="126">
        <f>SUM(B493:B494)</f>
        <v>0</v>
      </c>
    </row>
    <row r="493" spans="1:2">
      <c r="A493" s="126" t="s">
        <v>329</v>
      </c>
      <c r="B493" s="126"/>
    </row>
    <row r="494" spans="1:2">
      <c r="A494" s="126" t="s">
        <v>330</v>
      </c>
      <c r="B494" s="126"/>
    </row>
    <row r="495" spans="1:2">
      <c r="A495" s="126" t="s">
        <v>331</v>
      </c>
      <c r="B495" s="126">
        <f>SUM(B496,B519,B529,B539,B544,B551,B556)</f>
        <v>211</v>
      </c>
    </row>
    <row r="496" spans="1:2">
      <c r="A496" s="126" t="s">
        <v>332</v>
      </c>
      <c r="B496" s="126">
        <f>SUM(B497:B518)</f>
        <v>205</v>
      </c>
    </row>
    <row r="497" spans="1:2">
      <c r="A497" s="126" t="s">
        <v>283</v>
      </c>
      <c r="B497" s="202">
        <v>100</v>
      </c>
    </row>
    <row r="498" spans="1:2">
      <c r="A498" s="126" t="s">
        <v>284</v>
      </c>
      <c r="B498" s="202"/>
    </row>
    <row r="499" spans="1:2">
      <c r="A499" s="126" t="s">
        <v>285</v>
      </c>
      <c r="B499" s="202"/>
    </row>
    <row r="500" spans="1:2">
      <c r="A500" s="126" t="s">
        <v>601</v>
      </c>
      <c r="B500" s="202"/>
    </row>
    <row r="501" spans="1:2">
      <c r="A501" s="126" t="s">
        <v>333</v>
      </c>
      <c r="B501" s="202">
        <v>105</v>
      </c>
    </row>
    <row r="502" spans="1:2">
      <c r="A502" s="126" t="s">
        <v>602</v>
      </c>
      <c r="B502" s="126"/>
    </row>
    <row r="503" spans="1:2">
      <c r="A503" s="126" t="s">
        <v>603</v>
      </c>
      <c r="B503" s="126"/>
    </row>
    <row r="504" spans="1:2">
      <c r="A504" s="126" t="s">
        <v>604</v>
      </c>
      <c r="B504" s="126"/>
    </row>
    <row r="505" spans="1:2">
      <c r="A505" s="126" t="s">
        <v>605</v>
      </c>
      <c r="B505" s="126"/>
    </row>
    <row r="506" spans="1:2">
      <c r="A506" s="126" t="s">
        <v>606</v>
      </c>
      <c r="B506" s="126"/>
    </row>
    <row r="507" spans="1:2">
      <c r="A507" s="126" t="s">
        <v>607</v>
      </c>
      <c r="B507" s="126"/>
    </row>
    <row r="508" spans="1:2">
      <c r="A508" s="126" t="s">
        <v>608</v>
      </c>
      <c r="B508" s="126"/>
    </row>
    <row r="509" spans="1:2">
      <c r="A509" s="126" t="s">
        <v>609</v>
      </c>
      <c r="B509" s="126"/>
    </row>
    <row r="510" spans="1:2">
      <c r="A510" s="126" t="s">
        <v>610</v>
      </c>
      <c r="B510" s="126"/>
    </row>
    <row r="511" spans="1:2">
      <c r="A511" s="126" t="s">
        <v>611</v>
      </c>
      <c r="B511" s="126"/>
    </row>
    <row r="512" spans="1:2">
      <c r="A512" s="126" t="s">
        <v>612</v>
      </c>
      <c r="B512" s="126"/>
    </row>
    <row r="513" spans="1:2">
      <c r="A513" s="126" t="s">
        <v>613</v>
      </c>
      <c r="B513" s="126"/>
    </row>
    <row r="514" spans="1:2">
      <c r="A514" s="126" t="s">
        <v>614</v>
      </c>
      <c r="B514" s="126"/>
    </row>
    <row r="515" spans="1:2">
      <c r="A515" s="126" t="s">
        <v>615</v>
      </c>
      <c r="B515" s="126"/>
    </row>
    <row r="516" spans="1:2">
      <c r="A516" s="126" t="s">
        <v>616</v>
      </c>
      <c r="B516" s="126"/>
    </row>
    <row r="517" spans="1:2">
      <c r="A517" s="126" t="s">
        <v>617</v>
      </c>
      <c r="B517" s="126"/>
    </row>
    <row r="518" spans="1:2">
      <c r="A518" s="126" t="s">
        <v>618</v>
      </c>
      <c r="B518" s="126"/>
    </row>
    <row r="519" spans="1:2">
      <c r="A519" s="126" t="s">
        <v>334</v>
      </c>
      <c r="B519" s="126">
        <f>SUM(B520:B528)</f>
        <v>0</v>
      </c>
    </row>
    <row r="520" spans="1:2">
      <c r="A520" s="126" t="s">
        <v>283</v>
      </c>
      <c r="B520" s="126"/>
    </row>
    <row r="521" spans="1:2">
      <c r="A521" s="126" t="s">
        <v>284</v>
      </c>
      <c r="B521" s="126"/>
    </row>
    <row r="522" spans="1:2">
      <c r="A522" s="126" t="s">
        <v>285</v>
      </c>
      <c r="B522" s="126"/>
    </row>
    <row r="523" spans="1:2">
      <c r="A523" s="126" t="s">
        <v>619</v>
      </c>
      <c r="B523" s="126"/>
    </row>
    <row r="524" spans="1:2">
      <c r="A524" s="126" t="s">
        <v>620</v>
      </c>
      <c r="B524" s="126"/>
    </row>
    <row r="525" spans="1:2">
      <c r="A525" s="126" t="s">
        <v>621</v>
      </c>
      <c r="B525" s="126"/>
    </row>
    <row r="526" spans="1:2">
      <c r="A526" s="126" t="s">
        <v>622</v>
      </c>
      <c r="B526" s="126"/>
    </row>
    <row r="527" spans="1:2">
      <c r="A527" s="126" t="s">
        <v>623</v>
      </c>
      <c r="B527" s="126"/>
    </row>
    <row r="528" spans="1:2">
      <c r="A528" s="126" t="s">
        <v>624</v>
      </c>
      <c r="B528" s="126"/>
    </row>
    <row r="529" spans="1:2">
      <c r="A529" s="126" t="s">
        <v>335</v>
      </c>
      <c r="B529" s="126">
        <f>SUM(B530:B538)</f>
        <v>0</v>
      </c>
    </row>
    <row r="530" spans="1:2">
      <c r="A530" s="126" t="s">
        <v>283</v>
      </c>
      <c r="B530" s="126"/>
    </row>
    <row r="531" spans="1:2">
      <c r="A531" s="126" t="s">
        <v>284</v>
      </c>
      <c r="B531" s="126"/>
    </row>
    <row r="532" spans="1:2">
      <c r="A532" s="126" t="s">
        <v>285</v>
      </c>
      <c r="B532" s="126"/>
    </row>
    <row r="533" spans="1:2">
      <c r="A533" s="126" t="s">
        <v>625</v>
      </c>
      <c r="B533" s="126"/>
    </row>
    <row r="534" spans="1:2">
      <c r="A534" s="126" t="s">
        <v>626</v>
      </c>
      <c r="B534" s="126"/>
    </row>
    <row r="535" spans="1:2">
      <c r="A535" s="126" t="s">
        <v>627</v>
      </c>
      <c r="B535" s="126"/>
    </row>
    <row r="536" spans="1:2">
      <c r="A536" s="126" t="s">
        <v>628</v>
      </c>
      <c r="B536" s="126"/>
    </row>
    <row r="537" spans="1:2">
      <c r="A537" s="126" t="s">
        <v>629</v>
      </c>
      <c r="B537" s="126"/>
    </row>
    <row r="538" spans="1:2">
      <c r="A538" s="126" t="s">
        <v>630</v>
      </c>
      <c r="B538" s="126"/>
    </row>
    <row r="539" spans="1:2">
      <c r="A539" s="126" t="s">
        <v>336</v>
      </c>
      <c r="B539" s="126">
        <f>SUM(B540:B543)</f>
        <v>0</v>
      </c>
    </row>
    <row r="540" spans="1:2">
      <c r="A540" s="126" t="s">
        <v>337</v>
      </c>
      <c r="B540" s="126"/>
    </row>
    <row r="541" spans="1:2">
      <c r="A541" s="126" t="s">
        <v>631</v>
      </c>
      <c r="B541" s="126"/>
    </row>
    <row r="542" spans="1:2">
      <c r="A542" s="126" t="s">
        <v>632</v>
      </c>
      <c r="B542" s="126"/>
    </row>
    <row r="543" spans="1:2">
      <c r="A543" s="126" t="s">
        <v>633</v>
      </c>
      <c r="B543" s="126"/>
    </row>
    <row r="544" spans="1:2">
      <c r="A544" s="126" t="s">
        <v>338</v>
      </c>
      <c r="B544" s="126">
        <f>SUM(B545:B550)</f>
        <v>0</v>
      </c>
    </row>
    <row r="545" spans="1:2">
      <c r="A545" s="126" t="s">
        <v>283</v>
      </c>
      <c r="B545" s="126"/>
    </row>
    <row r="546" spans="1:2">
      <c r="A546" s="126" t="s">
        <v>284</v>
      </c>
      <c r="B546" s="126"/>
    </row>
    <row r="547" spans="1:2">
      <c r="A547" s="126" t="s">
        <v>285</v>
      </c>
      <c r="B547" s="126"/>
    </row>
    <row r="548" spans="1:2">
      <c r="A548" s="126" t="s">
        <v>623</v>
      </c>
      <c r="B548" s="126"/>
    </row>
    <row r="549" spans="1:2">
      <c r="A549" s="126" t="s">
        <v>634</v>
      </c>
      <c r="B549" s="126"/>
    </row>
    <row r="550" spans="1:2">
      <c r="A550" s="126" t="s">
        <v>635</v>
      </c>
      <c r="B550" s="126"/>
    </row>
    <row r="551" spans="1:2">
      <c r="A551" s="126" t="s">
        <v>339</v>
      </c>
      <c r="B551" s="126">
        <f>SUM(B552:B555)</f>
        <v>0</v>
      </c>
    </row>
    <row r="552" spans="1:2">
      <c r="A552" s="126" t="s">
        <v>340</v>
      </c>
      <c r="B552" s="126"/>
    </row>
    <row r="553" spans="1:2">
      <c r="A553" s="126" t="s">
        <v>636</v>
      </c>
      <c r="B553" s="126"/>
    </row>
    <row r="554" spans="1:2">
      <c r="A554" s="126" t="s">
        <v>637</v>
      </c>
      <c r="B554" s="126"/>
    </row>
    <row r="555" spans="1:2">
      <c r="A555" s="126" t="s">
        <v>638</v>
      </c>
      <c r="B555" s="126"/>
    </row>
    <row r="556" spans="1:2">
      <c r="A556" s="126" t="s">
        <v>341</v>
      </c>
      <c r="B556" s="126">
        <f>SUM(B557:B558)</f>
        <v>6</v>
      </c>
    </row>
    <row r="557" spans="1:2">
      <c r="A557" s="126" t="s">
        <v>342</v>
      </c>
      <c r="B557" s="126"/>
    </row>
    <row r="558" spans="1:2">
      <c r="A558" s="126" t="s">
        <v>343</v>
      </c>
      <c r="B558" s="203">
        <v>6</v>
      </c>
    </row>
    <row r="559" spans="1:2">
      <c r="A559" s="126" t="s">
        <v>344</v>
      </c>
      <c r="B559" s="126">
        <f>SUM(B560,B570,B586,B591,B605,B613,B619,B626)</f>
        <v>289</v>
      </c>
    </row>
    <row r="560" spans="1:2">
      <c r="A560" s="126" t="s">
        <v>345</v>
      </c>
      <c r="B560" s="126">
        <f>SUM(B561:B569)</f>
        <v>0</v>
      </c>
    </row>
    <row r="561" spans="1:2">
      <c r="A561" s="126" t="s">
        <v>283</v>
      </c>
      <c r="B561" s="126"/>
    </row>
    <row r="562" spans="1:2">
      <c r="A562" s="126" t="s">
        <v>284</v>
      </c>
      <c r="B562" s="126"/>
    </row>
    <row r="563" spans="1:2">
      <c r="A563" s="126" t="s">
        <v>285</v>
      </c>
      <c r="B563" s="126"/>
    </row>
    <row r="564" spans="1:2">
      <c r="A564" s="126" t="s">
        <v>639</v>
      </c>
      <c r="B564" s="126"/>
    </row>
    <row r="565" spans="1:2">
      <c r="A565" s="126" t="s">
        <v>640</v>
      </c>
      <c r="B565" s="126"/>
    </row>
    <row r="566" spans="1:2">
      <c r="A566" s="126" t="s">
        <v>641</v>
      </c>
      <c r="B566" s="126"/>
    </row>
    <row r="567" spans="1:2">
      <c r="A567" s="126" t="s">
        <v>642</v>
      </c>
      <c r="B567" s="126"/>
    </row>
    <row r="568" spans="1:2">
      <c r="A568" s="126" t="s">
        <v>643</v>
      </c>
      <c r="B568" s="126"/>
    </row>
    <row r="569" spans="1:2">
      <c r="A569" s="126" t="s">
        <v>644</v>
      </c>
      <c r="B569" s="126"/>
    </row>
    <row r="570" spans="1:2">
      <c r="A570" s="126" t="s">
        <v>346</v>
      </c>
      <c r="B570" s="126">
        <f>SUM(B571:B585)</f>
        <v>0</v>
      </c>
    </row>
    <row r="571" spans="1:2">
      <c r="A571" s="126" t="s">
        <v>283</v>
      </c>
      <c r="B571" s="126"/>
    </row>
    <row r="572" spans="1:2">
      <c r="A572" s="126" t="s">
        <v>284</v>
      </c>
      <c r="B572" s="126"/>
    </row>
    <row r="573" spans="1:2">
      <c r="A573" s="126" t="s">
        <v>285</v>
      </c>
      <c r="B573" s="126"/>
    </row>
    <row r="574" spans="1:2">
      <c r="A574" s="126" t="s">
        <v>645</v>
      </c>
      <c r="B574" s="126"/>
    </row>
    <row r="575" spans="1:2">
      <c r="A575" s="126" t="s">
        <v>646</v>
      </c>
      <c r="B575" s="126"/>
    </row>
    <row r="576" spans="1:2">
      <c r="A576" s="126" t="s">
        <v>647</v>
      </c>
      <c r="B576" s="126"/>
    </row>
    <row r="577" spans="1:2">
      <c r="A577" s="126" t="s">
        <v>648</v>
      </c>
      <c r="B577" s="126"/>
    </row>
    <row r="578" spans="1:2">
      <c r="A578" s="126" t="s">
        <v>649</v>
      </c>
      <c r="B578" s="126"/>
    </row>
    <row r="579" spans="1:2">
      <c r="A579" s="126" t="s">
        <v>650</v>
      </c>
      <c r="B579" s="126"/>
    </row>
    <row r="580" spans="1:2">
      <c r="A580" s="126" t="s">
        <v>651</v>
      </c>
      <c r="B580" s="126"/>
    </row>
    <row r="581" spans="1:2">
      <c r="A581" s="126" t="s">
        <v>652</v>
      </c>
      <c r="B581" s="126"/>
    </row>
    <row r="582" spans="1:2">
      <c r="A582" s="126" t="s">
        <v>653</v>
      </c>
      <c r="B582" s="126"/>
    </row>
    <row r="583" spans="1:2">
      <c r="A583" s="126" t="s">
        <v>654</v>
      </c>
      <c r="B583" s="126"/>
    </row>
    <row r="584" spans="1:2">
      <c r="A584" s="126" t="s">
        <v>655</v>
      </c>
      <c r="B584" s="126"/>
    </row>
    <row r="585" spans="1:2">
      <c r="A585" s="126" t="s">
        <v>656</v>
      </c>
      <c r="B585" s="126"/>
    </row>
    <row r="586" spans="1:2">
      <c r="A586" s="126" t="s">
        <v>347</v>
      </c>
      <c r="B586" s="126">
        <f>SUM(B587:B590)</f>
        <v>0</v>
      </c>
    </row>
    <row r="587" spans="1:2">
      <c r="A587" s="126" t="s">
        <v>283</v>
      </c>
      <c r="B587" s="126"/>
    </row>
    <row r="588" spans="1:2">
      <c r="A588" s="126" t="s">
        <v>284</v>
      </c>
      <c r="B588" s="126"/>
    </row>
    <row r="589" spans="1:2">
      <c r="A589" s="126" t="s">
        <v>285</v>
      </c>
      <c r="B589" s="126"/>
    </row>
    <row r="590" spans="1:2">
      <c r="A590" s="126" t="s">
        <v>657</v>
      </c>
      <c r="B590" s="126"/>
    </row>
    <row r="591" spans="1:2">
      <c r="A591" s="126" t="s">
        <v>348</v>
      </c>
      <c r="B591" s="126">
        <f>SUM(B592:B604)</f>
        <v>0</v>
      </c>
    </row>
    <row r="592" spans="1:2">
      <c r="A592" s="126" t="s">
        <v>283</v>
      </c>
      <c r="B592" s="126"/>
    </row>
    <row r="593" spans="1:2">
      <c r="A593" s="126" t="s">
        <v>284</v>
      </c>
      <c r="B593" s="126"/>
    </row>
    <row r="594" spans="1:2">
      <c r="A594" s="126" t="s">
        <v>285</v>
      </c>
      <c r="B594" s="126"/>
    </row>
    <row r="595" spans="1:2">
      <c r="A595" s="126" t="s">
        <v>658</v>
      </c>
      <c r="B595" s="126"/>
    </row>
    <row r="596" spans="1:2">
      <c r="A596" s="126" t="s">
        <v>659</v>
      </c>
      <c r="B596" s="126"/>
    </row>
    <row r="597" spans="1:2">
      <c r="A597" s="126" t="s">
        <v>660</v>
      </c>
      <c r="B597" s="126"/>
    </row>
    <row r="598" spans="1:2">
      <c r="A598" s="126" t="s">
        <v>661</v>
      </c>
      <c r="B598" s="126"/>
    </row>
    <row r="599" spans="1:2">
      <c r="A599" s="126" t="s">
        <v>662</v>
      </c>
      <c r="B599" s="126"/>
    </row>
    <row r="600" spans="1:2">
      <c r="A600" s="126" t="s">
        <v>663</v>
      </c>
      <c r="B600" s="126"/>
    </row>
    <row r="601" spans="1:2">
      <c r="A601" s="126" t="s">
        <v>664</v>
      </c>
      <c r="B601" s="126"/>
    </row>
    <row r="602" spans="1:2">
      <c r="A602" s="126" t="s">
        <v>623</v>
      </c>
      <c r="B602" s="126"/>
    </row>
    <row r="603" spans="1:2">
      <c r="A603" s="126" t="s">
        <v>665</v>
      </c>
      <c r="B603" s="126"/>
    </row>
    <row r="604" spans="1:2">
      <c r="A604" s="126" t="s">
        <v>666</v>
      </c>
      <c r="B604" s="126"/>
    </row>
    <row r="605" spans="1:2">
      <c r="A605" s="126" t="s">
        <v>434</v>
      </c>
      <c r="B605" s="126">
        <f>SUM(B606:B612)</f>
        <v>237</v>
      </c>
    </row>
    <row r="606" spans="1:2">
      <c r="A606" s="126" t="s">
        <v>283</v>
      </c>
      <c r="B606" s="204">
        <v>160</v>
      </c>
    </row>
    <row r="607" spans="1:2">
      <c r="A607" s="126" t="s">
        <v>284</v>
      </c>
      <c r="B607" s="204"/>
    </row>
    <row r="608" spans="1:2">
      <c r="A608" s="126" t="s">
        <v>285</v>
      </c>
      <c r="B608" s="204">
        <v>77</v>
      </c>
    </row>
    <row r="609" spans="1:2">
      <c r="A609" s="126" t="s">
        <v>667</v>
      </c>
      <c r="B609" s="126"/>
    </row>
    <row r="610" spans="1:2">
      <c r="A610" s="126" t="s">
        <v>668</v>
      </c>
      <c r="B610" s="126"/>
    </row>
    <row r="611" spans="1:2">
      <c r="A611" s="126" t="s">
        <v>669</v>
      </c>
      <c r="B611" s="126"/>
    </row>
    <row r="612" spans="1:2">
      <c r="A612" s="126" t="s">
        <v>670</v>
      </c>
      <c r="B612" s="126"/>
    </row>
    <row r="613" spans="1:2">
      <c r="A613" s="126" t="s">
        <v>349</v>
      </c>
      <c r="B613" s="126">
        <f>SUM(B614:B618)</f>
        <v>52</v>
      </c>
    </row>
    <row r="614" spans="1:2">
      <c r="A614" s="126" t="s">
        <v>283</v>
      </c>
      <c r="B614" s="205">
        <v>52</v>
      </c>
    </row>
    <row r="615" spans="1:2">
      <c r="A615" s="126" t="s">
        <v>284</v>
      </c>
      <c r="B615" s="126"/>
    </row>
    <row r="616" spans="1:2">
      <c r="A616" s="126" t="s">
        <v>285</v>
      </c>
      <c r="B616" s="126"/>
    </row>
    <row r="617" spans="1:2">
      <c r="A617" s="126" t="s">
        <v>671</v>
      </c>
      <c r="B617" s="126"/>
    </row>
    <row r="618" spans="1:2">
      <c r="A618" s="126" t="s">
        <v>672</v>
      </c>
      <c r="B618" s="126"/>
    </row>
    <row r="619" spans="1:2">
      <c r="A619" s="126" t="s">
        <v>350</v>
      </c>
      <c r="B619" s="126">
        <f>SUM(B620:B625)</f>
        <v>0</v>
      </c>
    </row>
    <row r="620" spans="1:2">
      <c r="A620" s="126" t="s">
        <v>283</v>
      </c>
      <c r="B620" s="126"/>
    </row>
    <row r="621" spans="1:2">
      <c r="A621" s="126" t="s">
        <v>284</v>
      </c>
      <c r="B621" s="126"/>
    </row>
    <row r="622" spans="1:2">
      <c r="A622" s="126" t="s">
        <v>285</v>
      </c>
      <c r="B622" s="126"/>
    </row>
    <row r="623" spans="1:2">
      <c r="A623" s="126" t="s">
        <v>673</v>
      </c>
      <c r="B623" s="126"/>
    </row>
    <row r="624" spans="1:2">
      <c r="A624" s="126" t="s">
        <v>674</v>
      </c>
      <c r="B624" s="126"/>
    </row>
    <row r="625" spans="1:2">
      <c r="A625" s="126" t="s">
        <v>675</v>
      </c>
      <c r="B625" s="126"/>
    </row>
    <row r="626" spans="1:2">
      <c r="A626" s="126" t="s">
        <v>351</v>
      </c>
      <c r="B626" s="126">
        <f>SUM(B627:B632)</f>
        <v>0</v>
      </c>
    </row>
    <row r="627" spans="1:2">
      <c r="A627" s="126" t="s">
        <v>676</v>
      </c>
      <c r="B627" s="126"/>
    </row>
    <row r="628" spans="1:2">
      <c r="A628" s="126" t="s">
        <v>677</v>
      </c>
      <c r="B628" s="126"/>
    </row>
    <row r="629" spans="1:2">
      <c r="A629" s="126" t="s">
        <v>678</v>
      </c>
      <c r="B629" s="126"/>
    </row>
    <row r="630" spans="1:2">
      <c r="A630" s="126" t="s">
        <v>679</v>
      </c>
      <c r="B630" s="126"/>
    </row>
    <row r="631" spans="1:2">
      <c r="A631" s="126" t="s">
        <v>680</v>
      </c>
      <c r="B631" s="126"/>
    </row>
    <row r="632" spans="1:2">
      <c r="A632" s="126" t="s">
        <v>352</v>
      </c>
      <c r="B632" s="126"/>
    </row>
    <row r="633" spans="1:2">
      <c r="A633" s="126" t="s">
        <v>353</v>
      </c>
      <c r="B633" s="126">
        <f>SUM(B634,B644,B651,B657)</f>
        <v>212</v>
      </c>
    </row>
    <row r="634" spans="1:2">
      <c r="A634" s="126" t="s">
        <v>354</v>
      </c>
      <c r="B634" s="126">
        <f>SUM(B635:B643)</f>
        <v>91</v>
      </c>
    </row>
    <row r="635" spans="1:2">
      <c r="A635" s="126" t="s">
        <v>283</v>
      </c>
      <c r="B635" s="206">
        <v>10</v>
      </c>
    </row>
    <row r="636" spans="1:2">
      <c r="A636" s="126" t="s">
        <v>284</v>
      </c>
      <c r="B636" s="206"/>
    </row>
    <row r="637" spans="1:2">
      <c r="A637" s="126" t="s">
        <v>285</v>
      </c>
      <c r="B637" s="206"/>
    </row>
    <row r="638" spans="1:2">
      <c r="A638" s="126" t="s">
        <v>681</v>
      </c>
      <c r="B638" s="206"/>
    </row>
    <row r="639" spans="1:2">
      <c r="A639" s="126" t="s">
        <v>682</v>
      </c>
      <c r="B639" s="206"/>
    </row>
    <row r="640" spans="1:2">
      <c r="A640" s="126" t="s">
        <v>683</v>
      </c>
      <c r="B640" s="206"/>
    </row>
    <row r="641" spans="1:2">
      <c r="A641" s="126" t="s">
        <v>684</v>
      </c>
      <c r="B641" s="206"/>
    </row>
    <row r="642" spans="1:2">
      <c r="A642" s="126" t="s">
        <v>298</v>
      </c>
      <c r="B642" s="206">
        <v>81</v>
      </c>
    </row>
    <row r="643" spans="1:2">
      <c r="A643" s="126" t="s">
        <v>685</v>
      </c>
      <c r="B643" s="126"/>
    </row>
    <row r="644" spans="1:2">
      <c r="A644" s="126" t="s">
        <v>435</v>
      </c>
      <c r="B644" s="126">
        <f>SUM(B645:B650)</f>
        <v>121</v>
      </c>
    </row>
    <row r="645" spans="1:2">
      <c r="A645" s="126" t="s">
        <v>283</v>
      </c>
      <c r="B645" s="207">
        <v>31</v>
      </c>
    </row>
    <row r="646" spans="1:2">
      <c r="A646" s="126" t="s">
        <v>284</v>
      </c>
      <c r="B646" s="207"/>
    </row>
    <row r="647" spans="1:2">
      <c r="A647" s="126" t="s">
        <v>285</v>
      </c>
      <c r="B647" s="207"/>
    </row>
    <row r="648" spans="1:2">
      <c r="A648" s="126" t="s">
        <v>436</v>
      </c>
      <c r="B648" s="207">
        <v>40</v>
      </c>
    </row>
    <row r="649" spans="1:2">
      <c r="A649" s="126" t="s">
        <v>437</v>
      </c>
      <c r="B649" s="207">
        <v>47</v>
      </c>
    </row>
    <row r="650" spans="1:2">
      <c r="A650" s="126" t="s">
        <v>438</v>
      </c>
      <c r="B650" s="207">
        <v>3</v>
      </c>
    </row>
    <row r="651" spans="1:2">
      <c r="A651" s="126" t="s">
        <v>355</v>
      </c>
      <c r="B651" s="126">
        <f>SUM(B652:B656)</f>
        <v>0</v>
      </c>
    </row>
    <row r="652" spans="1:2">
      <c r="A652" s="126" t="s">
        <v>283</v>
      </c>
      <c r="B652" s="126"/>
    </row>
    <row r="653" spans="1:2">
      <c r="A653" s="126" t="s">
        <v>284</v>
      </c>
      <c r="B653" s="126"/>
    </row>
    <row r="654" spans="1:2">
      <c r="A654" s="126" t="s">
        <v>285</v>
      </c>
      <c r="B654" s="126"/>
    </row>
    <row r="655" spans="1:2">
      <c r="A655" s="126" t="s">
        <v>686</v>
      </c>
      <c r="B655" s="126"/>
    </row>
    <row r="656" spans="1:2">
      <c r="A656" s="126" t="s">
        <v>687</v>
      </c>
      <c r="B656" s="126"/>
    </row>
    <row r="657" spans="1:2">
      <c r="A657" s="126" t="s">
        <v>356</v>
      </c>
      <c r="B657" s="126">
        <f>SUM(B658:B659)</f>
        <v>0</v>
      </c>
    </row>
    <row r="658" spans="1:2">
      <c r="A658" s="126" t="s">
        <v>688</v>
      </c>
      <c r="B658" s="126"/>
    </row>
    <row r="659" spans="1:2">
      <c r="A659" s="126" t="s">
        <v>357</v>
      </c>
      <c r="B659" s="126"/>
    </row>
    <row r="660" spans="1:2">
      <c r="A660" s="126" t="s">
        <v>358</v>
      </c>
      <c r="B660" s="126">
        <f>SUM(B661,B668,B674)</f>
        <v>0</v>
      </c>
    </row>
    <row r="661" spans="1:2">
      <c r="A661" s="126" t="s">
        <v>359</v>
      </c>
      <c r="B661" s="126">
        <f>SUM(B662:B667)</f>
        <v>0</v>
      </c>
    </row>
    <row r="662" spans="1:2">
      <c r="A662" s="126" t="s">
        <v>283</v>
      </c>
      <c r="B662" s="126"/>
    </row>
    <row r="663" spans="1:2">
      <c r="A663" s="126" t="s">
        <v>284</v>
      </c>
      <c r="B663" s="126"/>
    </row>
    <row r="664" spans="1:2">
      <c r="A664" s="126" t="s">
        <v>285</v>
      </c>
      <c r="B664" s="126"/>
    </row>
    <row r="665" spans="1:2">
      <c r="A665" s="126" t="s">
        <v>689</v>
      </c>
      <c r="B665" s="126"/>
    </row>
    <row r="666" spans="1:2">
      <c r="A666" s="126" t="s">
        <v>298</v>
      </c>
      <c r="B666" s="126"/>
    </row>
    <row r="667" spans="1:2">
      <c r="A667" s="126" t="s">
        <v>690</v>
      </c>
      <c r="B667" s="126"/>
    </row>
    <row r="668" spans="1:2">
      <c r="A668" s="126" t="s">
        <v>360</v>
      </c>
      <c r="B668" s="126">
        <f>SUM(B669:B673)</f>
        <v>0</v>
      </c>
    </row>
    <row r="669" spans="1:2">
      <c r="A669" s="126" t="s">
        <v>361</v>
      </c>
      <c r="B669" s="126"/>
    </row>
    <row r="670" spans="1:2">
      <c r="A670" s="126" t="s">
        <v>691</v>
      </c>
      <c r="B670" s="126"/>
    </row>
    <row r="671" spans="1:2">
      <c r="A671" s="126" t="s">
        <v>692</v>
      </c>
      <c r="B671" s="126"/>
    </row>
    <row r="672" spans="1:2">
      <c r="A672" s="126" t="s">
        <v>693</v>
      </c>
      <c r="B672" s="126"/>
    </row>
    <row r="673" spans="1:2">
      <c r="A673" s="126" t="s">
        <v>694</v>
      </c>
      <c r="B673" s="126"/>
    </row>
    <row r="674" spans="1:2">
      <c r="A674" s="126" t="s">
        <v>362</v>
      </c>
      <c r="B674" s="126"/>
    </row>
    <row r="675" spans="1:2">
      <c r="A675" s="126" t="s">
        <v>363</v>
      </c>
      <c r="B675" s="126">
        <f>SUM(B676:B684)</f>
        <v>0</v>
      </c>
    </row>
    <row r="676" spans="1:2">
      <c r="A676" s="126" t="s">
        <v>364</v>
      </c>
      <c r="B676" s="126"/>
    </row>
    <row r="677" spans="1:2">
      <c r="A677" s="126" t="s">
        <v>365</v>
      </c>
      <c r="B677" s="126"/>
    </row>
    <row r="678" spans="1:2">
      <c r="A678" s="126" t="s">
        <v>366</v>
      </c>
      <c r="B678" s="126"/>
    </row>
    <row r="679" spans="1:2">
      <c r="A679" s="126" t="s">
        <v>367</v>
      </c>
      <c r="B679" s="126"/>
    </row>
    <row r="680" spans="1:2">
      <c r="A680" s="126" t="s">
        <v>368</v>
      </c>
      <c r="B680" s="126"/>
    </row>
    <row r="681" spans="1:2">
      <c r="A681" s="126" t="s">
        <v>297</v>
      </c>
      <c r="B681" s="126"/>
    </row>
    <row r="682" spans="1:2">
      <c r="A682" s="126" t="s">
        <v>369</v>
      </c>
      <c r="B682" s="126"/>
    </row>
    <row r="683" spans="1:2">
      <c r="A683" s="126" t="s">
        <v>370</v>
      </c>
      <c r="B683" s="126"/>
    </row>
    <row r="684" spans="1:2">
      <c r="A684" s="126" t="s">
        <v>371</v>
      </c>
      <c r="B684" s="126"/>
    </row>
    <row r="685" spans="1:2">
      <c r="A685" s="126" t="s">
        <v>439</v>
      </c>
      <c r="B685" s="126">
        <f>SUM(B686,B706,B725,B734,B747,B762)</f>
        <v>496</v>
      </c>
    </row>
    <row r="686" spans="1:2">
      <c r="A686" s="126" t="s">
        <v>440</v>
      </c>
      <c r="B686" s="126">
        <f>SUM(B687:B705)</f>
        <v>496</v>
      </c>
    </row>
    <row r="687" spans="1:2">
      <c r="A687" s="126" t="s">
        <v>283</v>
      </c>
      <c r="B687" s="208">
        <v>146</v>
      </c>
    </row>
    <row r="688" spans="1:2">
      <c r="A688" s="126" t="s">
        <v>284</v>
      </c>
      <c r="B688" s="208"/>
    </row>
    <row r="689" spans="1:2">
      <c r="A689" s="126" t="s">
        <v>285</v>
      </c>
      <c r="B689" s="208"/>
    </row>
    <row r="690" spans="1:2">
      <c r="A690" s="126" t="s">
        <v>695</v>
      </c>
      <c r="B690" s="208"/>
    </row>
    <row r="691" spans="1:2">
      <c r="A691" s="126" t="s">
        <v>372</v>
      </c>
      <c r="B691" s="208">
        <v>20</v>
      </c>
    </row>
    <row r="692" spans="1:2">
      <c r="A692" s="126" t="s">
        <v>696</v>
      </c>
      <c r="B692" s="208"/>
    </row>
    <row r="693" spans="1:2">
      <c r="A693" s="126" t="s">
        <v>697</v>
      </c>
      <c r="B693" s="208"/>
    </row>
    <row r="694" spans="1:2">
      <c r="A694" s="126" t="s">
        <v>698</v>
      </c>
      <c r="B694" s="208"/>
    </row>
    <row r="695" spans="1:2">
      <c r="A695" s="126" t="s">
        <v>699</v>
      </c>
      <c r="B695" s="208"/>
    </row>
    <row r="696" spans="1:2">
      <c r="A696" s="126" t="s">
        <v>700</v>
      </c>
      <c r="B696" s="208"/>
    </row>
    <row r="697" spans="1:2">
      <c r="A697" s="126" t="s">
        <v>441</v>
      </c>
      <c r="B697" s="208">
        <v>70</v>
      </c>
    </row>
    <row r="698" spans="1:2">
      <c r="A698" s="126" t="s">
        <v>373</v>
      </c>
      <c r="B698" s="208">
        <v>30</v>
      </c>
    </row>
    <row r="699" spans="1:2">
      <c r="A699" s="126" t="s">
        <v>701</v>
      </c>
      <c r="B699" s="208"/>
    </row>
    <row r="700" spans="1:2">
      <c r="A700" s="126" t="s">
        <v>702</v>
      </c>
      <c r="B700" s="208"/>
    </row>
    <row r="701" spans="1:2">
      <c r="A701" s="126" t="s">
        <v>703</v>
      </c>
      <c r="B701" s="208"/>
    </row>
    <row r="702" spans="1:2">
      <c r="A702" s="126" t="s">
        <v>704</v>
      </c>
      <c r="B702" s="208"/>
    </row>
    <row r="703" spans="1:2">
      <c r="A703" s="126" t="s">
        <v>705</v>
      </c>
      <c r="B703" s="208"/>
    </row>
    <row r="704" spans="1:2">
      <c r="A704" s="126" t="s">
        <v>298</v>
      </c>
      <c r="B704" s="208">
        <v>104</v>
      </c>
    </row>
    <row r="705" spans="1:2">
      <c r="A705" s="126" t="s">
        <v>442</v>
      </c>
      <c r="B705" s="208">
        <v>126</v>
      </c>
    </row>
    <row r="706" spans="1:2">
      <c r="A706" s="126" t="s">
        <v>374</v>
      </c>
      <c r="B706" s="126">
        <f>SUM(B707:B724)</f>
        <v>0</v>
      </c>
    </row>
    <row r="707" spans="1:2">
      <c r="A707" s="126" t="s">
        <v>283</v>
      </c>
      <c r="B707" s="126"/>
    </row>
    <row r="708" spans="1:2">
      <c r="A708" s="126" t="s">
        <v>284</v>
      </c>
      <c r="B708" s="126"/>
    </row>
    <row r="709" spans="1:2">
      <c r="A709" s="126" t="s">
        <v>285</v>
      </c>
      <c r="B709" s="126"/>
    </row>
    <row r="710" spans="1:2">
      <c r="A710" s="126" t="s">
        <v>706</v>
      </c>
      <c r="B710" s="126"/>
    </row>
    <row r="711" spans="1:2">
      <c r="A711" s="126" t="s">
        <v>707</v>
      </c>
      <c r="B711" s="126"/>
    </row>
    <row r="712" spans="1:2">
      <c r="A712" s="126" t="s">
        <v>708</v>
      </c>
      <c r="B712" s="126"/>
    </row>
    <row r="713" spans="1:2">
      <c r="A713" s="126" t="s">
        <v>709</v>
      </c>
      <c r="B713" s="126"/>
    </row>
    <row r="714" spans="1:2">
      <c r="A714" s="126" t="s">
        <v>710</v>
      </c>
      <c r="B714" s="126"/>
    </row>
    <row r="715" spans="1:2">
      <c r="A715" s="126" t="s">
        <v>711</v>
      </c>
      <c r="B715" s="126"/>
    </row>
    <row r="716" spans="1:2">
      <c r="A716" s="126" t="s">
        <v>712</v>
      </c>
      <c r="B716" s="126"/>
    </row>
    <row r="717" spans="1:2">
      <c r="A717" s="126" t="s">
        <v>713</v>
      </c>
      <c r="B717" s="126"/>
    </row>
    <row r="718" spans="1:2">
      <c r="A718" s="126" t="s">
        <v>714</v>
      </c>
      <c r="B718" s="126"/>
    </row>
    <row r="719" spans="1:2">
      <c r="A719" s="126" t="s">
        <v>715</v>
      </c>
      <c r="B719" s="126"/>
    </row>
    <row r="720" spans="1:2">
      <c r="A720" s="126" t="s">
        <v>716</v>
      </c>
      <c r="B720" s="126"/>
    </row>
    <row r="721" spans="1:2">
      <c r="A721" s="126" t="s">
        <v>717</v>
      </c>
      <c r="B721" s="126"/>
    </row>
    <row r="722" spans="1:2">
      <c r="A722" s="126" t="s">
        <v>718</v>
      </c>
      <c r="B722" s="126"/>
    </row>
    <row r="723" spans="1:2">
      <c r="A723" s="126" t="s">
        <v>298</v>
      </c>
      <c r="B723" s="126"/>
    </row>
    <row r="724" spans="1:2">
      <c r="A724" s="126" t="s">
        <v>719</v>
      </c>
      <c r="B724" s="126"/>
    </row>
    <row r="725" spans="1:2">
      <c r="A725" s="126" t="s">
        <v>375</v>
      </c>
      <c r="B725" s="126">
        <f>SUM(B726:B733)</f>
        <v>0</v>
      </c>
    </row>
    <row r="726" spans="1:2">
      <c r="A726" s="126" t="s">
        <v>283</v>
      </c>
      <c r="B726" s="126"/>
    </row>
    <row r="727" spans="1:2">
      <c r="A727" s="126" t="s">
        <v>284</v>
      </c>
      <c r="B727" s="126"/>
    </row>
    <row r="728" spans="1:2">
      <c r="A728" s="126" t="s">
        <v>285</v>
      </c>
      <c r="B728" s="126"/>
    </row>
    <row r="729" spans="1:2">
      <c r="A729" s="126" t="s">
        <v>720</v>
      </c>
      <c r="B729" s="126"/>
    </row>
    <row r="730" spans="1:2">
      <c r="A730" s="126" t="s">
        <v>721</v>
      </c>
      <c r="B730" s="126"/>
    </row>
    <row r="731" spans="1:2">
      <c r="A731" s="126" t="s">
        <v>722</v>
      </c>
      <c r="B731" s="126"/>
    </row>
    <row r="732" spans="1:2">
      <c r="A732" s="126" t="s">
        <v>298</v>
      </c>
      <c r="B732" s="126"/>
    </row>
    <row r="733" spans="1:2">
      <c r="A733" s="126" t="s">
        <v>723</v>
      </c>
      <c r="B733" s="126"/>
    </row>
    <row r="734" spans="1:2">
      <c r="A734" s="126" t="s">
        <v>443</v>
      </c>
      <c r="B734" s="126">
        <f>SUM(B735:B746)</f>
        <v>0</v>
      </c>
    </row>
    <row r="735" spans="1:2">
      <c r="A735" s="126" t="s">
        <v>283</v>
      </c>
      <c r="B735" s="126"/>
    </row>
    <row r="736" spans="1:2">
      <c r="A736" s="126" t="s">
        <v>284</v>
      </c>
      <c r="B736" s="126"/>
    </row>
    <row r="737" spans="1:2">
      <c r="A737" s="126" t="s">
        <v>285</v>
      </c>
      <c r="B737" s="126"/>
    </row>
    <row r="738" spans="1:2">
      <c r="A738" s="126" t="s">
        <v>724</v>
      </c>
      <c r="B738" s="126"/>
    </row>
    <row r="739" spans="1:2">
      <c r="A739" s="126" t="s">
        <v>725</v>
      </c>
      <c r="B739" s="126"/>
    </row>
    <row r="740" spans="1:2">
      <c r="A740" s="126" t="s">
        <v>726</v>
      </c>
      <c r="B740" s="126"/>
    </row>
    <row r="741" spans="1:2">
      <c r="A741" s="126" t="s">
        <v>727</v>
      </c>
      <c r="B741" s="126"/>
    </row>
    <row r="742" spans="1:2">
      <c r="A742" s="126" t="s">
        <v>728</v>
      </c>
      <c r="B742" s="126"/>
    </row>
    <row r="743" spans="1:2">
      <c r="A743" s="126" t="s">
        <v>729</v>
      </c>
      <c r="B743" s="126"/>
    </row>
    <row r="744" spans="1:2">
      <c r="A744" s="126" t="s">
        <v>730</v>
      </c>
      <c r="B744" s="126"/>
    </row>
    <row r="745" spans="1:2">
      <c r="A745" s="126" t="s">
        <v>731</v>
      </c>
      <c r="B745" s="126"/>
    </row>
    <row r="746" spans="1:2">
      <c r="A746" s="126" t="s">
        <v>732</v>
      </c>
      <c r="B746" s="126"/>
    </row>
    <row r="747" spans="1:2">
      <c r="A747" s="126" t="s">
        <v>376</v>
      </c>
      <c r="B747" s="126">
        <f>SUM(B748:B761)</f>
        <v>0</v>
      </c>
    </row>
    <row r="748" spans="1:2">
      <c r="A748" s="126" t="s">
        <v>283</v>
      </c>
      <c r="B748" s="126"/>
    </row>
    <row r="749" spans="1:2">
      <c r="A749" s="126" t="s">
        <v>284</v>
      </c>
      <c r="B749" s="126"/>
    </row>
    <row r="750" spans="1:2">
      <c r="A750" s="126" t="s">
        <v>285</v>
      </c>
      <c r="B750" s="126"/>
    </row>
    <row r="751" spans="1:2">
      <c r="A751" s="126" t="s">
        <v>733</v>
      </c>
      <c r="B751" s="126"/>
    </row>
    <row r="752" spans="1:2">
      <c r="A752" s="126" t="s">
        <v>734</v>
      </c>
      <c r="B752" s="126"/>
    </row>
    <row r="753" spans="1:2">
      <c r="A753" s="126" t="s">
        <v>735</v>
      </c>
      <c r="B753" s="126"/>
    </row>
    <row r="754" spans="1:2">
      <c r="A754" s="126" t="s">
        <v>736</v>
      </c>
      <c r="B754" s="126"/>
    </row>
    <row r="755" spans="1:2">
      <c r="A755" s="126" t="s">
        <v>737</v>
      </c>
      <c r="B755" s="126"/>
    </row>
    <row r="756" spans="1:2">
      <c r="A756" s="126" t="s">
        <v>738</v>
      </c>
      <c r="B756" s="126"/>
    </row>
    <row r="757" spans="1:2">
      <c r="A757" s="126" t="s">
        <v>739</v>
      </c>
      <c r="B757" s="126"/>
    </row>
    <row r="758" spans="1:2">
      <c r="A758" s="126" t="s">
        <v>740</v>
      </c>
      <c r="B758" s="126"/>
    </row>
    <row r="759" spans="1:2">
      <c r="A759" s="126" t="s">
        <v>741</v>
      </c>
      <c r="B759" s="126"/>
    </row>
    <row r="760" spans="1:2">
      <c r="A760" s="126" t="s">
        <v>742</v>
      </c>
      <c r="B760" s="126"/>
    </row>
    <row r="761" spans="1:2">
      <c r="A761" s="126" t="s">
        <v>743</v>
      </c>
      <c r="B761" s="126"/>
    </row>
    <row r="762" spans="1:2">
      <c r="A762" s="126" t="s">
        <v>444</v>
      </c>
      <c r="B762" s="126"/>
    </row>
    <row r="763" spans="1:2">
      <c r="A763" s="126" t="s">
        <v>377</v>
      </c>
      <c r="B763" s="126">
        <f>SUM(B764,B773,B777)</f>
        <v>1856</v>
      </c>
    </row>
    <row r="764" spans="1:2">
      <c r="A764" s="126" t="s">
        <v>378</v>
      </c>
      <c r="B764" s="126">
        <f>SUM(B765:B772)</f>
        <v>0</v>
      </c>
    </row>
    <row r="765" spans="1:2">
      <c r="A765" s="126" t="s">
        <v>744</v>
      </c>
      <c r="B765" s="126"/>
    </row>
    <row r="766" spans="1:2">
      <c r="A766" s="126" t="s">
        <v>745</v>
      </c>
      <c r="B766" s="126"/>
    </row>
    <row r="767" spans="1:2">
      <c r="A767" s="126" t="s">
        <v>746</v>
      </c>
      <c r="B767" s="126"/>
    </row>
    <row r="768" spans="1:2">
      <c r="A768" s="126" t="s">
        <v>747</v>
      </c>
      <c r="B768" s="126"/>
    </row>
    <row r="769" spans="1:2">
      <c r="A769" s="126" t="s">
        <v>379</v>
      </c>
      <c r="B769" s="126"/>
    </row>
    <row r="770" spans="1:2">
      <c r="A770" s="126" t="s">
        <v>748</v>
      </c>
      <c r="B770" s="126"/>
    </row>
    <row r="771" spans="1:2">
      <c r="A771" s="126" t="s">
        <v>749</v>
      </c>
      <c r="B771" s="126"/>
    </row>
    <row r="772" spans="1:2">
      <c r="A772" s="126" t="s">
        <v>750</v>
      </c>
      <c r="B772" s="126"/>
    </row>
    <row r="773" spans="1:2">
      <c r="A773" s="126" t="s">
        <v>380</v>
      </c>
      <c r="B773" s="126">
        <f>SUM(B774:B776)</f>
        <v>1856</v>
      </c>
    </row>
    <row r="774" spans="1:2">
      <c r="A774" s="126" t="s">
        <v>381</v>
      </c>
      <c r="B774" s="209">
        <v>1856</v>
      </c>
    </row>
    <row r="775" spans="1:2">
      <c r="A775" s="126" t="s">
        <v>751</v>
      </c>
      <c r="B775" s="126"/>
    </row>
    <row r="776" spans="1:2">
      <c r="A776" s="126" t="s">
        <v>752</v>
      </c>
      <c r="B776" s="126"/>
    </row>
    <row r="777" spans="1:2">
      <c r="A777" s="126" t="s">
        <v>382</v>
      </c>
      <c r="B777" s="126">
        <f>SUM(B778:B780)</f>
        <v>0</v>
      </c>
    </row>
    <row r="778" spans="1:2">
      <c r="A778" s="126" t="s">
        <v>753</v>
      </c>
      <c r="B778" s="126"/>
    </row>
    <row r="779" spans="1:2">
      <c r="A779" s="126" t="s">
        <v>754</v>
      </c>
      <c r="B779" s="126"/>
    </row>
    <row r="780" spans="1:2">
      <c r="A780" s="126" t="s">
        <v>383</v>
      </c>
      <c r="B780" s="126"/>
    </row>
    <row r="781" spans="1:2">
      <c r="A781" s="126" t="s">
        <v>384</v>
      </c>
      <c r="B781" s="126">
        <f>SUM(B782,B797,B811,B816,B822)</f>
        <v>105</v>
      </c>
    </row>
    <row r="782" spans="1:2">
      <c r="A782" s="126" t="s">
        <v>385</v>
      </c>
      <c r="B782" s="126">
        <f>SUM(B783:B796)</f>
        <v>105</v>
      </c>
    </row>
    <row r="783" spans="1:2">
      <c r="A783" s="126" t="s">
        <v>283</v>
      </c>
      <c r="B783" s="126"/>
    </row>
    <row r="784" spans="1:2">
      <c r="A784" s="126" t="s">
        <v>284</v>
      </c>
      <c r="B784" s="126"/>
    </row>
    <row r="785" spans="1:2">
      <c r="A785" s="126" t="s">
        <v>285</v>
      </c>
      <c r="B785" s="126"/>
    </row>
    <row r="786" spans="1:2">
      <c r="A786" s="126" t="s">
        <v>755</v>
      </c>
      <c r="B786" s="126"/>
    </row>
    <row r="787" spans="1:2">
      <c r="A787" s="126" t="s">
        <v>756</v>
      </c>
      <c r="B787" s="126"/>
    </row>
    <row r="788" spans="1:2">
      <c r="A788" s="126" t="s">
        <v>757</v>
      </c>
      <c r="B788" s="126"/>
    </row>
    <row r="789" spans="1:2">
      <c r="A789" s="126" t="s">
        <v>758</v>
      </c>
      <c r="B789" s="126"/>
    </row>
    <row r="790" spans="1:2">
      <c r="A790" s="126" t="s">
        <v>386</v>
      </c>
      <c r="B790" s="210">
        <v>3</v>
      </c>
    </row>
    <row r="791" spans="1:2">
      <c r="A791" s="126" t="s">
        <v>759</v>
      </c>
      <c r="B791" s="210"/>
    </row>
    <row r="792" spans="1:2">
      <c r="A792" s="126" t="s">
        <v>760</v>
      </c>
      <c r="B792" s="210"/>
    </row>
    <row r="793" spans="1:2">
      <c r="A793" s="126" t="s">
        <v>761</v>
      </c>
      <c r="B793" s="210"/>
    </row>
    <row r="794" spans="1:2">
      <c r="A794" s="126" t="s">
        <v>762</v>
      </c>
      <c r="B794" s="210"/>
    </row>
    <row r="795" spans="1:2">
      <c r="A795" s="126" t="s">
        <v>298</v>
      </c>
      <c r="B795" s="210">
        <v>99</v>
      </c>
    </row>
    <row r="796" spans="1:2">
      <c r="A796" s="126" t="s">
        <v>387</v>
      </c>
      <c r="B796" s="210">
        <v>3</v>
      </c>
    </row>
    <row r="797" spans="1:2">
      <c r="A797" s="126" t="s">
        <v>388</v>
      </c>
      <c r="B797" s="126">
        <f>SUM(B798:B810)</f>
        <v>0</v>
      </c>
    </row>
    <row r="798" spans="1:2">
      <c r="A798" s="126" t="s">
        <v>283</v>
      </c>
      <c r="B798" s="126"/>
    </row>
    <row r="799" spans="1:2">
      <c r="A799" s="126" t="s">
        <v>284</v>
      </c>
      <c r="B799" s="126"/>
    </row>
    <row r="800" spans="1:2">
      <c r="A800" s="126" t="s">
        <v>285</v>
      </c>
      <c r="B800" s="126"/>
    </row>
    <row r="801" spans="1:2">
      <c r="A801" s="126" t="s">
        <v>763</v>
      </c>
      <c r="B801" s="126"/>
    </row>
    <row r="802" spans="1:2">
      <c r="A802" s="126" t="s">
        <v>764</v>
      </c>
      <c r="B802" s="126"/>
    </row>
    <row r="803" spans="1:2">
      <c r="A803" s="126" t="s">
        <v>765</v>
      </c>
      <c r="B803" s="126"/>
    </row>
    <row r="804" spans="1:2">
      <c r="A804" s="126" t="s">
        <v>766</v>
      </c>
      <c r="B804" s="126"/>
    </row>
    <row r="805" spans="1:2">
      <c r="A805" s="126" t="s">
        <v>767</v>
      </c>
      <c r="B805" s="126"/>
    </row>
    <row r="806" spans="1:2">
      <c r="A806" s="126" t="s">
        <v>768</v>
      </c>
      <c r="B806" s="126"/>
    </row>
    <row r="807" spans="1:2">
      <c r="A807" s="126" t="s">
        <v>769</v>
      </c>
      <c r="B807" s="126"/>
    </row>
    <row r="808" spans="1:2">
      <c r="A808" s="126" t="s">
        <v>770</v>
      </c>
      <c r="B808" s="126"/>
    </row>
    <row r="809" spans="1:2">
      <c r="A809" s="126" t="s">
        <v>298</v>
      </c>
      <c r="B809" s="126"/>
    </row>
    <row r="810" spans="1:2">
      <c r="A810" s="126" t="s">
        <v>771</v>
      </c>
      <c r="B810" s="126"/>
    </row>
    <row r="811" spans="1:2">
      <c r="A811" s="126" t="s">
        <v>389</v>
      </c>
      <c r="B811" s="126">
        <f>SUM(B812:B815)</f>
        <v>0</v>
      </c>
    </row>
    <row r="812" spans="1:2">
      <c r="A812" s="126" t="s">
        <v>445</v>
      </c>
      <c r="B812" s="126"/>
    </row>
    <row r="813" spans="1:2">
      <c r="A813" s="126" t="s">
        <v>772</v>
      </c>
      <c r="B813" s="126"/>
    </row>
    <row r="814" spans="1:2">
      <c r="A814" s="126" t="s">
        <v>773</v>
      </c>
      <c r="B814" s="126"/>
    </row>
    <row r="815" spans="1:2">
      <c r="A815" s="126" t="s">
        <v>774</v>
      </c>
      <c r="B815" s="126"/>
    </row>
    <row r="816" spans="1:2">
      <c r="A816" s="126" t="s">
        <v>390</v>
      </c>
      <c r="B816" s="126">
        <f>SUM(B817:B821)</f>
        <v>0</v>
      </c>
    </row>
    <row r="817" spans="1:2">
      <c r="A817" s="126" t="s">
        <v>391</v>
      </c>
      <c r="B817" s="126"/>
    </row>
    <row r="818" spans="1:2">
      <c r="A818" s="126" t="s">
        <v>775</v>
      </c>
      <c r="B818" s="126"/>
    </row>
    <row r="819" spans="1:2">
      <c r="A819" s="126" t="s">
        <v>776</v>
      </c>
      <c r="B819" s="126"/>
    </row>
    <row r="820" spans="1:2">
      <c r="A820" s="126" t="s">
        <v>777</v>
      </c>
      <c r="B820" s="126"/>
    </row>
    <row r="821" spans="1:2">
      <c r="A821" s="126" t="s">
        <v>778</v>
      </c>
      <c r="B821" s="126"/>
    </row>
    <row r="822" spans="1:2">
      <c r="A822" s="126" t="s">
        <v>392</v>
      </c>
      <c r="B822" s="126">
        <f>SUM(B823:B833)</f>
        <v>0</v>
      </c>
    </row>
    <row r="823" spans="1:2">
      <c r="A823" s="126" t="s">
        <v>779</v>
      </c>
      <c r="B823" s="126"/>
    </row>
    <row r="824" spans="1:2">
      <c r="A824" s="126" t="s">
        <v>780</v>
      </c>
      <c r="B824" s="126"/>
    </row>
    <row r="825" spans="1:2">
      <c r="A825" s="126" t="s">
        <v>781</v>
      </c>
      <c r="B825" s="126"/>
    </row>
    <row r="826" spans="1:2">
      <c r="A826" s="126" t="s">
        <v>782</v>
      </c>
      <c r="B826" s="126"/>
    </row>
    <row r="827" spans="1:2">
      <c r="A827" s="126" t="s">
        <v>783</v>
      </c>
      <c r="B827" s="126"/>
    </row>
    <row r="828" spans="1:2">
      <c r="A828" s="126" t="s">
        <v>784</v>
      </c>
      <c r="B828" s="126"/>
    </row>
    <row r="829" spans="1:2">
      <c r="A829" s="126" t="s">
        <v>785</v>
      </c>
      <c r="B829" s="126"/>
    </row>
    <row r="830" spans="1:2">
      <c r="A830" s="126" t="s">
        <v>786</v>
      </c>
      <c r="B830" s="126"/>
    </row>
    <row r="831" spans="1:2">
      <c r="A831" s="126" t="s">
        <v>787</v>
      </c>
      <c r="B831" s="126"/>
    </row>
    <row r="832" spans="1:2">
      <c r="A832" s="126" t="s">
        <v>788</v>
      </c>
      <c r="B832" s="126"/>
    </row>
    <row r="833" spans="1:2">
      <c r="A833" s="126" t="s">
        <v>393</v>
      </c>
      <c r="B833" s="126"/>
    </row>
    <row r="834" spans="1:2">
      <c r="A834" s="126" t="s">
        <v>446</v>
      </c>
      <c r="B834" s="126">
        <v>1725</v>
      </c>
    </row>
    <row r="835" spans="1:2">
      <c r="A835" s="126" t="s">
        <v>447</v>
      </c>
      <c r="B835" s="126">
        <f>SUM(B836)</f>
        <v>718</v>
      </c>
    </row>
    <row r="836" spans="1:2">
      <c r="A836" s="126" t="s">
        <v>394</v>
      </c>
      <c r="B836" s="126">
        <f>SUM(B837:B840)</f>
        <v>718</v>
      </c>
    </row>
    <row r="837" spans="1:2">
      <c r="A837" s="126" t="s">
        <v>395</v>
      </c>
      <c r="B837" s="126">
        <v>718</v>
      </c>
    </row>
    <row r="838" spans="1:2">
      <c r="A838" s="126" t="s">
        <v>396</v>
      </c>
      <c r="B838" s="126"/>
    </row>
    <row r="839" spans="1:2">
      <c r="A839" s="126" t="s">
        <v>397</v>
      </c>
      <c r="B839" s="126"/>
    </row>
    <row r="840" spans="1:2">
      <c r="A840" s="126" t="s">
        <v>398</v>
      </c>
      <c r="B840" s="126"/>
    </row>
    <row r="841" spans="1:2">
      <c r="A841" s="126" t="s">
        <v>448</v>
      </c>
      <c r="B841" s="167">
        <f>SUM(B842)</f>
        <v>0</v>
      </c>
    </row>
    <row r="842" spans="1:2">
      <c r="A842" s="126" t="s">
        <v>399</v>
      </c>
      <c r="B842" s="168"/>
    </row>
    <row r="843" spans="1:2">
      <c r="A843" s="126" t="s">
        <v>449</v>
      </c>
      <c r="B843" s="126">
        <f>SUM(B844:B845)</f>
        <v>0</v>
      </c>
    </row>
    <row r="844" spans="1:2">
      <c r="A844" s="126" t="s">
        <v>400</v>
      </c>
      <c r="B844" s="126"/>
    </row>
    <row r="845" spans="1:2">
      <c r="A845" s="126" t="s">
        <v>401</v>
      </c>
      <c r="B845" s="126"/>
    </row>
  </sheetData>
  <mergeCells count="1">
    <mergeCell ref="A2:B2"/>
  </mergeCells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K27" sqref="K27"/>
    </sheetView>
  </sheetViews>
  <sheetFormatPr defaultRowHeight="14.25"/>
  <cols>
    <col min="1" max="1" width="9.5" customWidth="1"/>
    <col min="2" max="2" width="28.375" customWidth="1"/>
    <col min="3" max="3" width="12.75" customWidth="1"/>
    <col min="4" max="4" width="10.875" customWidth="1"/>
    <col min="5" max="5" width="27.625" customWidth="1"/>
    <col min="6" max="6" width="13.125" customWidth="1"/>
    <col min="7" max="7" width="13.625" customWidth="1"/>
    <col min="8" max="8" width="13.5" customWidth="1"/>
  </cols>
  <sheetData>
    <row r="1" spans="1:8" ht="12.75" customHeight="1">
      <c r="A1" s="228" t="s">
        <v>886</v>
      </c>
    </row>
    <row r="2" spans="1:8" ht="26.25">
      <c r="A2" s="280" t="s">
        <v>789</v>
      </c>
      <c r="B2" s="280"/>
      <c r="C2" s="280"/>
      <c r="D2" s="280"/>
      <c r="E2" s="280"/>
      <c r="F2" s="280"/>
      <c r="G2" s="280"/>
      <c r="H2" s="280"/>
    </row>
    <row r="3" spans="1:8">
      <c r="D3" s="211"/>
      <c r="E3" s="212"/>
      <c r="F3" s="213"/>
      <c r="G3" s="213"/>
      <c r="H3" s="213" t="s">
        <v>7</v>
      </c>
    </row>
    <row r="4" spans="1:8">
      <c r="A4" s="214" t="s">
        <v>790</v>
      </c>
      <c r="B4" s="214" t="s">
        <v>791</v>
      </c>
      <c r="C4" s="214" t="s">
        <v>792</v>
      </c>
      <c r="D4" s="214" t="s">
        <v>790</v>
      </c>
      <c r="E4" s="214" t="s">
        <v>793</v>
      </c>
      <c r="F4" s="214" t="s">
        <v>792</v>
      </c>
      <c r="G4" s="214" t="s">
        <v>794</v>
      </c>
      <c r="H4" s="214" t="s">
        <v>795</v>
      </c>
    </row>
    <row r="5" spans="1:8">
      <c r="A5" s="215"/>
      <c r="B5" s="214" t="s">
        <v>796</v>
      </c>
      <c r="C5" s="214">
        <f>SUM(C6,C14,C35,C38)</f>
        <v>39668.990000000005</v>
      </c>
      <c r="D5" s="214"/>
      <c r="E5" s="214" t="s">
        <v>796</v>
      </c>
      <c r="F5" s="216">
        <f>SUM(F6,F14,F38)</f>
        <v>39668.99</v>
      </c>
      <c r="G5" s="216">
        <f>SUM(G6,G14,G38)</f>
        <v>29841.54</v>
      </c>
      <c r="H5" s="216">
        <f>SUM(H6,H14,H38)</f>
        <v>9827.4500000000007</v>
      </c>
    </row>
    <row r="6" spans="1:8">
      <c r="A6" s="217">
        <v>501</v>
      </c>
      <c r="B6" s="218" t="s">
        <v>498</v>
      </c>
      <c r="C6" s="217">
        <f>SUM(C7:C13)</f>
        <v>6866.7</v>
      </c>
      <c r="D6" s="219" t="s">
        <v>797</v>
      </c>
      <c r="E6" s="220" t="s">
        <v>798</v>
      </c>
      <c r="F6" s="221">
        <f>SUM(F7:F13)</f>
        <v>23350.929999999997</v>
      </c>
      <c r="G6" s="221">
        <v>23350.93</v>
      </c>
      <c r="H6" s="222"/>
    </row>
    <row r="7" spans="1:8">
      <c r="A7" s="281">
        <v>50101</v>
      </c>
      <c r="B7" s="282" t="s">
        <v>799</v>
      </c>
      <c r="C7" s="281">
        <v>4664.54</v>
      </c>
      <c r="D7" s="215" t="s">
        <v>800</v>
      </c>
      <c r="E7" s="223" t="s">
        <v>801</v>
      </c>
      <c r="F7" s="224">
        <v>9395.23</v>
      </c>
      <c r="G7" s="224">
        <v>9395.23</v>
      </c>
      <c r="H7" s="225"/>
    </row>
    <row r="8" spans="1:8">
      <c r="A8" s="281"/>
      <c r="B8" s="283"/>
      <c r="C8" s="281"/>
      <c r="D8" s="215" t="s">
        <v>802</v>
      </c>
      <c r="E8" s="223" t="s">
        <v>803</v>
      </c>
      <c r="F8" s="224">
        <v>6709.08</v>
      </c>
      <c r="G8" s="224">
        <v>6709.08</v>
      </c>
      <c r="H8" s="225"/>
    </row>
    <row r="9" spans="1:8">
      <c r="A9" s="281"/>
      <c r="B9" s="283"/>
      <c r="C9" s="281"/>
      <c r="D9" s="215" t="s">
        <v>804</v>
      </c>
      <c r="E9" s="223" t="s">
        <v>805</v>
      </c>
      <c r="F9" s="224">
        <v>748.4</v>
      </c>
      <c r="G9" s="224">
        <v>748.40000000000009</v>
      </c>
      <c r="H9" s="225"/>
    </row>
    <row r="10" spans="1:8">
      <c r="A10" s="281">
        <v>50102</v>
      </c>
      <c r="B10" s="282" t="s">
        <v>806</v>
      </c>
      <c r="C10" s="281">
        <v>1168.17</v>
      </c>
      <c r="D10" s="215" t="s">
        <v>807</v>
      </c>
      <c r="E10" s="223" t="s">
        <v>808</v>
      </c>
      <c r="F10" s="224">
        <v>2950.46</v>
      </c>
      <c r="G10" s="224">
        <v>2950.46</v>
      </c>
      <c r="H10" s="225"/>
    </row>
    <row r="11" spans="1:8">
      <c r="A11" s="281"/>
      <c r="B11" s="283"/>
      <c r="C11" s="281"/>
      <c r="D11" s="215" t="s">
        <v>809</v>
      </c>
      <c r="E11" s="223" t="s">
        <v>810</v>
      </c>
      <c r="F11" s="224">
        <v>1224.8499999999999</v>
      </c>
      <c r="G11" s="224">
        <v>1224.8499999999999</v>
      </c>
      <c r="H11" s="225"/>
    </row>
    <row r="12" spans="1:8">
      <c r="A12" s="226">
        <v>50103</v>
      </c>
      <c r="B12" s="227" t="s">
        <v>811</v>
      </c>
      <c r="C12" s="226">
        <v>573.94000000000005</v>
      </c>
      <c r="D12" s="215" t="s">
        <v>812</v>
      </c>
      <c r="E12" s="223" t="s">
        <v>811</v>
      </c>
      <c r="F12" s="224">
        <v>1862.86</v>
      </c>
      <c r="G12" s="224">
        <v>1862.86</v>
      </c>
      <c r="H12" s="225"/>
    </row>
    <row r="13" spans="1:8">
      <c r="A13" s="226">
        <v>50199</v>
      </c>
      <c r="B13" s="227" t="s">
        <v>813</v>
      </c>
      <c r="C13" s="226">
        <v>460.05</v>
      </c>
      <c r="D13" s="215" t="s">
        <v>814</v>
      </c>
      <c r="E13" s="223" t="s">
        <v>813</v>
      </c>
      <c r="F13" s="224">
        <v>460.05</v>
      </c>
      <c r="G13" s="224">
        <v>460.05</v>
      </c>
      <c r="H13" s="225"/>
    </row>
    <row r="14" spans="1:8">
      <c r="A14" s="217">
        <v>502</v>
      </c>
      <c r="B14" s="218" t="s">
        <v>499</v>
      </c>
      <c r="C14" s="217">
        <f>SUM(C15:C34)</f>
        <v>7111.2100000000009</v>
      </c>
      <c r="D14" s="219" t="s">
        <v>815</v>
      </c>
      <c r="E14" s="220" t="s">
        <v>816</v>
      </c>
      <c r="F14" s="221">
        <v>9827.4500000000007</v>
      </c>
      <c r="G14" s="222"/>
      <c r="H14" s="221">
        <f>SUM(H15:H34)</f>
        <v>9827.4500000000007</v>
      </c>
    </row>
    <row r="15" spans="1:8">
      <c r="A15" s="284">
        <v>50201</v>
      </c>
      <c r="B15" s="287" t="s">
        <v>817</v>
      </c>
      <c r="C15" s="284">
        <v>2847.17</v>
      </c>
      <c r="D15" s="215" t="s">
        <v>818</v>
      </c>
      <c r="E15" s="223" t="s">
        <v>819</v>
      </c>
      <c r="F15" s="224">
        <v>2499.63</v>
      </c>
      <c r="G15" s="225"/>
      <c r="H15" s="224">
        <v>2499.63</v>
      </c>
    </row>
    <row r="16" spans="1:8">
      <c r="A16" s="285"/>
      <c r="B16" s="288"/>
      <c r="C16" s="285"/>
      <c r="D16" s="215" t="s">
        <v>820</v>
      </c>
      <c r="E16" s="223" t="s">
        <v>821</v>
      </c>
      <c r="F16" s="224">
        <v>55.099999999999994</v>
      </c>
      <c r="G16" s="225"/>
      <c r="H16" s="224">
        <v>55.099999999999994</v>
      </c>
    </row>
    <row r="17" spans="1:8">
      <c r="A17" s="285"/>
      <c r="B17" s="288"/>
      <c r="C17" s="285"/>
      <c r="D17" s="215" t="s">
        <v>822</v>
      </c>
      <c r="E17" s="223" t="s">
        <v>823</v>
      </c>
      <c r="F17" s="224">
        <v>5</v>
      </c>
      <c r="G17" s="225"/>
      <c r="H17" s="224">
        <v>5</v>
      </c>
    </row>
    <row r="18" spans="1:8">
      <c r="A18" s="285"/>
      <c r="B18" s="288"/>
      <c r="C18" s="285"/>
      <c r="D18" s="215" t="s">
        <v>824</v>
      </c>
      <c r="E18" s="223" t="s">
        <v>825</v>
      </c>
      <c r="F18" s="224">
        <v>29.23</v>
      </c>
      <c r="G18" s="225"/>
      <c r="H18" s="224">
        <v>29.23</v>
      </c>
    </row>
    <row r="19" spans="1:8">
      <c r="A19" s="285"/>
      <c r="B19" s="288"/>
      <c r="C19" s="285"/>
      <c r="D19" s="215" t="s">
        <v>826</v>
      </c>
      <c r="E19" s="223" t="s">
        <v>827</v>
      </c>
      <c r="F19" s="224">
        <v>295.17</v>
      </c>
      <c r="G19" s="225"/>
      <c r="H19" s="224">
        <v>295.17</v>
      </c>
    </row>
    <row r="20" spans="1:8">
      <c r="A20" s="285"/>
      <c r="B20" s="288"/>
      <c r="C20" s="285"/>
      <c r="D20" s="215" t="s">
        <v>828</v>
      </c>
      <c r="E20" s="223" t="s">
        <v>829</v>
      </c>
      <c r="F20" s="224">
        <v>119.68</v>
      </c>
      <c r="G20" s="225"/>
      <c r="H20" s="224">
        <v>119.68</v>
      </c>
    </row>
    <row r="21" spans="1:8">
      <c r="A21" s="285"/>
      <c r="B21" s="288"/>
      <c r="C21" s="285"/>
      <c r="D21" s="215" t="s">
        <v>830</v>
      </c>
      <c r="E21" s="223" t="s">
        <v>831</v>
      </c>
      <c r="F21" s="224">
        <v>642.91</v>
      </c>
      <c r="G21" s="225"/>
      <c r="H21" s="224">
        <v>642.91</v>
      </c>
    </row>
    <row r="22" spans="1:8">
      <c r="A22" s="286"/>
      <c r="B22" s="289"/>
      <c r="C22" s="286"/>
      <c r="D22" s="215" t="s">
        <v>832</v>
      </c>
      <c r="E22" s="223" t="s">
        <v>833</v>
      </c>
      <c r="F22" s="224">
        <v>7</v>
      </c>
      <c r="G22" s="225"/>
      <c r="H22" s="224">
        <v>7</v>
      </c>
    </row>
    <row r="23" spans="1:8">
      <c r="A23" s="226">
        <v>50209</v>
      </c>
      <c r="B23" s="227" t="s">
        <v>834</v>
      </c>
      <c r="C23" s="226">
        <v>68.38</v>
      </c>
      <c r="D23" s="215" t="s">
        <v>835</v>
      </c>
      <c r="E23" s="223" t="s">
        <v>834</v>
      </c>
      <c r="F23" s="224">
        <v>120.78</v>
      </c>
      <c r="G23" s="225"/>
      <c r="H23" s="224">
        <v>120.78</v>
      </c>
    </row>
    <row r="24" spans="1:8">
      <c r="A24" s="226">
        <v>50201</v>
      </c>
      <c r="B24" s="227" t="s">
        <v>817</v>
      </c>
      <c r="C24" s="226">
        <v>207.88</v>
      </c>
      <c r="D24" s="215" t="s">
        <v>836</v>
      </c>
      <c r="E24" s="223" t="s">
        <v>837</v>
      </c>
      <c r="F24" s="224">
        <v>227.19</v>
      </c>
      <c r="G24" s="225"/>
      <c r="H24" s="224">
        <v>227.19</v>
      </c>
    </row>
    <row r="25" spans="1:8">
      <c r="A25" s="226">
        <v>50202</v>
      </c>
      <c r="B25" s="227" t="s">
        <v>838</v>
      </c>
      <c r="C25" s="226">
        <v>94.76</v>
      </c>
      <c r="D25" s="215" t="s">
        <v>839</v>
      </c>
      <c r="E25" s="223" t="s">
        <v>838</v>
      </c>
      <c r="F25" s="224">
        <v>94.76</v>
      </c>
      <c r="G25" s="225"/>
      <c r="H25" s="224">
        <v>94.76</v>
      </c>
    </row>
    <row r="26" spans="1:8">
      <c r="A26" s="226">
        <v>50203</v>
      </c>
      <c r="B26" s="227" t="s">
        <v>840</v>
      </c>
      <c r="C26" s="226">
        <v>116</v>
      </c>
      <c r="D26" s="215" t="s">
        <v>841</v>
      </c>
      <c r="E26" s="223" t="s">
        <v>840</v>
      </c>
      <c r="F26" s="224">
        <v>201</v>
      </c>
      <c r="G26" s="225"/>
      <c r="H26" s="224">
        <v>201</v>
      </c>
    </row>
    <row r="27" spans="1:8">
      <c r="A27" s="226">
        <v>50206</v>
      </c>
      <c r="B27" s="227" t="s">
        <v>842</v>
      </c>
      <c r="C27" s="226"/>
      <c r="D27" s="215" t="s">
        <v>843</v>
      </c>
      <c r="E27" s="223" t="s">
        <v>842</v>
      </c>
      <c r="F27" s="224">
        <v>90</v>
      </c>
      <c r="G27" s="225"/>
      <c r="H27" s="224">
        <v>90</v>
      </c>
    </row>
    <row r="28" spans="1:8">
      <c r="A28" s="226">
        <v>50204</v>
      </c>
      <c r="B28" s="227" t="s">
        <v>844</v>
      </c>
      <c r="C28" s="226">
        <v>976.97</v>
      </c>
      <c r="D28" s="215" t="s">
        <v>845</v>
      </c>
      <c r="E28" s="223" t="s">
        <v>846</v>
      </c>
      <c r="F28" s="224">
        <v>992.02</v>
      </c>
      <c r="G28" s="225"/>
      <c r="H28" s="224">
        <v>992.02</v>
      </c>
    </row>
    <row r="29" spans="1:8">
      <c r="A29" s="284">
        <v>50205</v>
      </c>
      <c r="B29" s="282" t="s">
        <v>847</v>
      </c>
      <c r="C29" s="284">
        <v>431.63</v>
      </c>
      <c r="D29" s="215" t="s">
        <v>848</v>
      </c>
      <c r="E29" s="223" t="s">
        <v>849</v>
      </c>
      <c r="F29" s="224">
        <v>667.21999999999991</v>
      </c>
      <c r="G29" s="225"/>
      <c r="H29" s="224">
        <v>667.21999999999991</v>
      </c>
    </row>
    <row r="30" spans="1:8">
      <c r="A30" s="286"/>
      <c r="B30" s="283"/>
      <c r="C30" s="286"/>
      <c r="D30" s="215" t="s">
        <v>850</v>
      </c>
      <c r="E30" s="223" t="s">
        <v>847</v>
      </c>
      <c r="F30" s="224">
        <v>35</v>
      </c>
      <c r="G30" s="225"/>
      <c r="H30" s="224">
        <v>35</v>
      </c>
    </row>
    <row r="31" spans="1:8">
      <c r="A31" s="226">
        <v>50201</v>
      </c>
      <c r="B31" s="227" t="s">
        <v>817</v>
      </c>
      <c r="C31" s="226">
        <v>92</v>
      </c>
      <c r="D31" s="215" t="s">
        <v>851</v>
      </c>
      <c r="E31" s="223" t="s">
        <v>852</v>
      </c>
      <c r="F31" s="224">
        <v>214.67</v>
      </c>
      <c r="G31" s="225"/>
      <c r="H31" s="224">
        <v>214.67</v>
      </c>
    </row>
    <row r="32" spans="1:8">
      <c r="A32" s="226">
        <v>50208</v>
      </c>
      <c r="B32" s="227" t="s">
        <v>853</v>
      </c>
      <c r="C32" s="226">
        <v>258</v>
      </c>
      <c r="D32" s="215" t="s">
        <v>854</v>
      </c>
      <c r="E32" s="223" t="s">
        <v>853</v>
      </c>
      <c r="F32" s="224">
        <v>402</v>
      </c>
      <c r="G32" s="225"/>
      <c r="H32" s="224">
        <v>402</v>
      </c>
    </row>
    <row r="33" spans="1:8">
      <c r="A33" s="226">
        <v>50201</v>
      </c>
      <c r="B33" s="227" t="s">
        <v>817</v>
      </c>
      <c r="C33" s="226">
        <v>174.7</v>
      </c>
      <c r="D33" s="215" t="s">
        <v>855</v>
      </c>
      <c r="E33" s="223" t="s">
        <v>856</v>
      </c>
      <c r="F33" s="224">
        <v>179.7</v>
      </c>
      <c r="G33" s="225"/>
      <c r="H33" s="224">
        <v>179.7</v>
      </c>
    </row>
    <row r="34" spans="1:8">
      <c r="A34" s="226">
        <v>50299</v>
      </c>
      <c r="B34" s="227" t="s">
        <v>857</v>
      </c>
      <c r="C34" s="226">
        <v>1843.72</v>
      </c>
      <c r="D34" s="215" t="s">
        <v>858</v>
      </c>
      <c r="E34" s="223" t="s">
        <v>857</v>
      </c>
      <c r="F34" s="224">
        <v>2949.3900000000003</v>
      </c>
      <c r="G34" s="225"/>
      <c r="H34" s="224">
        <v>2949.3900000000003</v>
      </c>
    </row>
    <row r="35" spans="1:8">
      <c r="A35" s="217">
        <v>505</v>
      </c>
      <c r="B35" s="218" t="s">
        <v>859</v>
      </c>
      <c r="C35" s="217">
        <f>SUM(C36:C37)</f>
        <v>19200.47</v>
      </c>
      <c r="D35" s="215"/>
      <c r="E35" s="223"/>
      <c r="F35" s="224"/>
      <c r="G35" s="225"/>
      <c r="H35" s="224"/>
    </row>
    <row r="36" spans="1:8">
      <c r="A36" s="226">
        <v>50501</v>
      </c>
      <c r="B36" s="227" t="s">
        <v>860</v>
      </c>
      <c r="C36" s="226">
        <v>16484.23</v>
      </c>
      <c r="D36" s="215"/>
      <c r="E36" s="223"/>
      <c r="F36" s="224"/>
      <c r="G36" s="225"/>
      <c r="H36" s="224"/>
    </row>
    <row r="37" spans="1:8">
      <c r="A37" s="226">
        <v>50502</v>
      </c>
      <c r="B37" s="227" t="s">
        <v>861</v>
      </c>
      <c r="C37" s="226">
        <v>2716.24</v>
      </c>
      <c r="D37" s="215"/>
      <c r="E37" s="223"/>
      <c r="F37" s="224"/>
      <c r="G37" s="225"/>
      <c r="H37" s="224"/>
    </row>
    <row r="38" spans="1:8">
      <c r="A38" s="217">
        <v>509</v>
      </c>
      <c r="B38" s="218" t="s">
        <v>862</v>
      </c>
      <c r="C38" s="217">
        <v>6490.61</v>
      </c>
      <c r="D38" s="219" t="s">
        <v>863</v>
      </c>
      <c r="E38" s="220" t="s">
        <v>500</v>
      </c>
      <c r="F38" s="221">
        <v>6490.61</v>
      </c>
      <c r="G38" s="221">
        <v>6490.61</v>
      </c>
      <c r="H38" s="222"/>
    </row>
    <row r="39" spans="1:8">
      <c r="A39" s="284">
        <v>50905</v>
      </c>
      <c r="B39" s="282" t="s">
        <v>864</v>
      </c>
      <c r="C39" s="284">
        <v>228.17</v>
      </c>
      <c r="D39" s="215" t="s">
        <v>865</v>
      </c>
      <c r="E39" s="223" t="s">
        <v>866</v>
      </c>
      <c r="F39" s="224">
        <v>205.42</v>
      </c>
      <c r="G39" s="224">
        <v>205.42</v>
      </c>
      <c r="H39" s="225"/>
    </row>
    <row r="40" spans="1:8">
      <c r="A40" s="285"/>
      <c r="B40" s="283"/>
      <c r="C40" s="285"/>
      <c r="D40" s="215" t="s">
        <v>867</v>
      </c>
      <c r="E40" s="223" t="s">
        <v>868</v>
      </c>
      <c r="F40" s="224">
        <v>19.04</v>
      </c>
      <c r="G40" s="224">
        <v>19.04</v>
      </c>
      <c r="H40" s="225"/>
    </row>
    <row r="41" spans="1:8">
      <c r="A41" s="286"/>
      <c r="B41" s="283"/>
      <c r="C41" s="286"/>
      <c r="D41" s="215" t="s">
        <v>869</v>
      </c>
      <c r="E41" s="223" t="s">
        <v>870</v>
      </c>
      <c r="F41" s="224">
        <v>3.71</v>
      </c>
      <c r="G41" s="224">
        <v>3.71</v>
      </c>
      <c r="H41" s="225"/>
    </row>
    <row r="42" spans="1:8">
      <c r="A42" s="284">
        <v>50901</v>
      </c>
      <c r="B42" s="287" t="s">
        <v>871</v>
      </c>
      <c r="C42" s="284">
        <v>3344.14</v>
      </c>
      <c r="D42" s="215" t="s">
        <v>872</v>
      </c>
      <c r="E42" s="223" t="s">
        <v>873</v>
      </c>
      <c r="F42" s="224">
        <v>2785.59</v>
      </c>
      <c r="G42" s="224">
        <v>2785.59</v>
      </c>
      <c r="H42" s="225"/>
    </row>
    <row r="43" spans="1:8">
      <c r="A43" s="285"/>
      <c r="B43" s="288"/>
      <c r="C43" s="285"/>
      <c r="D43" s="215" t="s">
        <v>874</v>
      </c>
      <c r="E43" s="223" t="s">
        <v>875</v>
      </c>
      <c r="F43" s="224">
        <v>101.1</v>
      </c>
      <c r="G43" s="224">
        <v>101.1</v>
      </c>
      <c r="H43" s="225"/>
    </row>
    <row r="44" spans="1:8">
      <c r="A44" s="285"/>
      <c r="B44" s="288"/>
      <c r="C44" s="285"/>
      <c r="D44" s="215" t="s">
        <v>876</v>
      </c>
      <c r="E44" s="223" t="s">
        <v>877</v>
      </c>
      <c r="F44" s="224">
        <v>146.6</v>
      </c>
      <c r="G44" s="224">
        <v>146.6</v>
      </c>
      <c r="H44" s="225"/>
    </row>
    <row r="45" spans="1:8">
      <c r="A45" s="286"/>
      <c r="B45" s="289"/>
      <c r="C45" s="286"/>
      <c r="D45" s="215" t="s">
        <v>878</v>
      </c>
      <c r="E45" s="223" t="s">
        <v>879</v>
      </c>
      <c r="F45" s="224">
        <v>310.85000000000002</v>
      </c>
      <c r="G45" s="224">
        <v>310.85000000000002</v>
      </c>
      <c r="H45" s="225"/>
    </row>
    <row r="46" spans="1:8">
      <c r="A46" s="226">
        <v>50999</v>
      </c>
      <c r="B46" s="227" t="s">
        <v>880</v>
      </c>
      <c r="C46" s="226">
        <v>2918.3</v>
      </c>
      <c r="D46" s="215" t="s">
        <v>881</v>
      </c>
      <c r="E46" s="223" t="s">
        <v>880</v>
      </c>
      <c r="F46" s="224">
        <v>2918.3</v>
      </c>
      <c r="G46" s="224">
        <v>2918.3</v>
      </c>
      <c r="H46" s="225"/>
    </row>
  </sheetData>
  <mergeCells count="19">
    <mergeCell ref="A39:A41"/>
    <mergeCell ref="B39:B41"/>
    <mergeCell ref="C39:C41"/>
    <mergeCell ref="A42:A45"/>
    <mergeCell ref="B42:B45"/>
    <mergeCell ref="C42:C45"/>
    <mergeCell ref="A15:A22"/>
    <mergeCell ref="B15:B22"/>
    <mergeCell ref="C15:C22"/>
    <mergeCell ref="A29:A30"/>
    <mergeCell ref="B29:B30"/>
    <mergeCell ref="C29:C30"/>
    <mergeCell ref="A2:H2"/>
    <mergeCell ref="A7:A9"/>
    <mergeCell ref="B7:B9"/>
    <mergeCell ref="C7:C9"/>
    <mergeCell ref="A10:A11"/>
    <mergeCell ref="B10:B11"/>
    <mergeCell ref="C10:C11"/>
  </mergeCells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F28" sqref="F28"/>
    </sheetView>
  </sheetViews>
  <sheetFormatPr defaultRowHeight="14.25"/>
  <cols>
    <col min="1" max="1" width="53.125" customWidth="1"/>
    <col min="2" max="2" width="24" customWidth="1"/>
  </cols>
  <sheetData>
    <row r="1" spans="1:2">
      <c r="A1" s="13" t="s">
        <v>887</v>
      </c>
      <c r="B1" s="14"/>
    </row>
    <row r="2" spans="1:2" ht="20.25">
      <c r="A2" s="277" t="s">
        <v>885</v>
      </c>
      <c r="B2" s="277"/>
    </row>
    <row r="3" spans="1:2">
      <c r="A3" s="13"/>
      <c r="B3" s="229" t="s">
        <v>7</v>
      </c>
    </row>
    <row r="4" spans="1:2" ht="20.25" customHeight="1">
      <c r="A4" s="16" t="s">
        <v>8</v>
      </c>
      <c r="B4" s="16" t="s">
        <v>9</v>
      </c>
    </row>
    <row r="5" spans="1:2" ht="20.25" customHeight="1">
      <c r="A5" s="19" t="s">
        <v>456</v>
      </c>
      <c r="B5" s="19">
        <f>SUM(B6,B32:B33,B37:B40)</f>
        <v>48719</v>
      </c>
    </row>
    <row r="6" spans="1:2" ht="20.25" customHeight="1">
      <c r="A6" s="20" t="s">
        <v>458</v>
      </c>
      <c r="B6" s="125">
        <f>SUM(B7,B11,B21)</f>
        <v>48719</v>
      </c>
    </row>
    <row r="7" spans="1:2" ht="20.25" customHeight="1">
      <c r="A7" s="230" t="s">
        <v>460</v>
      </c>
      <c r="B7" s="232">
        <f>SUM(B8:B10)</f>
        <v>2436</v>
      </c>
    </row>
    <row r="8" spans="1:2" ht="20.25" customHeight="1">
      <c r="A8" s="4" t="s">
        <v>462</v>
      </c>
      <c r="B8" s="18">
        <v>1566</v>
      </c>
    </row>
    <row r="9" spans="1:2" ht="20.25" customHeight="1">
      <c r="A9" s="4" t="s">
        <v>464</v>
      </c>
      <c r="B9" s="18">
        <v>1948</v>
      </c>
    </row>
    <row r="10" spans="1:2" ht="20.25" customHeight="1">
      <c r="A10" s="4" t="s">
        <v>465</v>
      </c>
      <c r="B10" s="18">
        <v>-1078</v>
      </c>
    </row>
    <row r="11" spans="1:2" ht="20.25" customHeight="1">
      <c r="A11" s="19" t="s">
        <v>466</v>
      </c>
      <c r="B11" s="19">
        <f>SUM(B12:B20)</f>
        <v>23743</v>
      </c>
    </row>
    <row r="12" spans="1:2" ht="20.25" customHeight="1">
      <c r="A12" s="4" t="s">
        <v>467</v>
      </c>
      <c r="B12" s="18">
        <v>4223</v>
      </c>
    </row>
    <row r="13" spans="1:2" ht="20.25" customHeight="1">
      <c r="A13" s="21" t="s">
        <v>468</v>
      </c>
      <c r="B13" s="18">
        <v>10766</v>
      </c>
    </row>
    <row r="14" spans="1:2" ht="20.25" customHeight="1">
      <c r="A14" s="22" t="s">
        <v>469</v>
      </c>
      <c r="B14" s="18">
        <v>2452</v>
      </c>
    </row>
    <row r="15" spans="1:2" ht="20.25" customHeight="1">
      <c r="A15" s="22" t="s">
        <v>470</v>
      </c>
      <c r="B15" s="18">
        <v>-37</v>
      </c>
    </row>
    <row r="16" spans="1:2" ht="20.25" customHeight="1">
      <c r="A16" s="22" t="s">
        <v>471</v>
      </c>
      <c r="B16" s="18">
        <v>593</v>
      </c>
    </row>
    <row r="17" spans="1:2" ht="20.25" customHeight="1">
      <c r="A17" s="272" t="s">
        <v>946</v>
      </c>
      <c r="B17" s="273"/>
    </row>
    <row r="18" spans="1:2" ht="20.25" customHeight="1">
      <c r="A18" s="22" t="s">
        <v>472</v>
      </c>
      <c r="B18" s="18">
        <v>132</v>
      </c>
    </row>
    <row r="19" spans="1:2" ht="20.25" customHeight="1">
      <c r="A19" s="22" t="s">
        <v>473</v>
      </c>
      <c r="B19" s="18"/>
    </row>
    <row r="20" spans="1:2" ht="20.25" customHeight="1">
      <c r="A20" s="22" t="s">
        <v>474</v>
      </c>
      <c r="B20" s="18">
        <v>5614</v>
      </c>
    </row>
    <row r="21" spans="1:2" ht="20.25" customHeight="1">
      <c r="A21" s="231" t="s">
        <v>475</v>
      </c>
      <c r="B21" s="233">
        <f>SUM(B22:B29)</f>
        <v>22540</v>
      </c>
    </row>
    <row r="22" spans="1:2" ht="20.25" customHeight="1">
      <c r="A22" s="22" t="s">
        <v>476</v>
      </c>
      <c r="B22" s="18">
        <v>371</v>
      </c>
    </row>
    <row r="23" spans="1:2" ht="20.25" customHeight="1">
      <c r="A23" s="22" t="s">
        <v>365</v>
      </c>
      <c r="B23" s="18">
        <v>255</v>
      </c>
    </row>
    <row r="24" spans="1:2" ht="20.25" customHeight="1">
      <c r="A24" s="22" t="s">
        <v>477</v>
      </c>
      <c r="B24" s="18">
        <v>4567</v>
      </c>
    </row>
    <row r="25" spans="1:2" ht="20.25" customHeight="1">
      <c r="A25" s="22" t="s">
        <v>478</v>
      </c>
      <c r="B25" s="24">
        <v>3912</v>
      </c>
    </row>
    <row r="26" spans="1:2" ht="20.25" customHeight="1">
      <c r="A26" s="22" t="s">
        <v>368</v>
      </c>
      <c r="B26" s="18">
        <v>3907</v>
      </c>
    </row>
    <row r="27" spans="1:2" ht="20.25" customHeight="1">
      <c r="A27" s="22" t="s">
        <v>479</v>
      </c>
      <c r="B27" s="18">
        <v>3342</v>
      </c>
    </row>
    <row r="28" spans="1:2" ht="20.25" customHeight="1">
      <c r="A28" s="272" t="s">
        <v>369</v>
      </c>
      <c r="B28" s="273">
        <v>6126</v>
      </c>
    </row>
    <row r="29" spans="1:2" ht="20.25" customHeight="1">
      <c r="A29" s="22" t="s">
        <v>370</v>
      </c>
      <c r="B29" s="18">
        <v>60</v>
      </c>
    </row>
    <row r="30" spans="1:2" ht="20.25" customHeight="1"/>
  </sheetData>
  <mergeCells count="1">
    <mergeCell ref="A2:B2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G7" sqref="G7"/>
    </sheetView>
  </sheetViews>
  <sheetFormatPr defaultRowHeight="14.25"/>
  <cols>
    <col min="1" max="1" width="23.625" customWidth="1"/>
    <col min="2" max="2" width="34.625" customWidth="1"/>
    <col min="3" max="3" width="30.875" customWidth="1"/>
  </cols>
  <sheetData>
    <row r="1" spans="1:3">
      <c r="A1" s="228" t="s">
        <v>897</v>
      </c>
    </row>
    <row r="2" spans="1:3" ht="22.5">
      <c r="A2" s="290" t="s">
        <v>892</v>
      </c>
      <c r="B2" s="290"/>
      <c r="C2" s="291"/>
    </row>
    <row r="3" spans="1:3" ht="18.75">
      <c r="A3" s="234"/>
      <c r="B3" s="234"/>
      <c r="C3" s="235" t="s">
        <v>889</v>
      </c>
    </row>
    <row r="4" spans="1:3" ht="41.25" customHeight="1">
      <c r="A4" s="236" t="s">
        <v>890</v>
      </c>
      <c r="B4" s="236" t="s">
        <v>893</v>
      </c>
      <c r="C4" s="236" t="s">
        <v>894</v>
      </c>
    </row>
    <row r="5" spans="1:3" ht="41.25" customHeight="1">
      <c r="A5" s="237" t="s">
        <v>796</v>
      </c>
      <c r="B5" s="238">
        <v>43322.559999999998</v>
      </c>
      <c r="C5" s="238">
        <v>31116</v>
      </c>
    </row>
    <row r="6" spans="1:3" ht="47.25" customHeight="1">
      <c r="A6" s="239" t="s">
        <v>895</v>
      </c>
      <c r="B6" s="240">
        <v>32723.56</v>
      </c>
      <c r="C6" s="240">
        <v>20517.43</v>
      </c>
    </row>
    <row r="7" spans="1:3" ht="53.25" customHeight="1">
      <c r="A7" s="239" t="s">
        <v>891</v>
      </c>
      <c r="B7" s="240">
        <v>10599</v>
      </c>
      <c r="C7" s="240">
        <v>10599</v>
      </c>
    </row>
  </sheetData>
  <mergeCells count="1">
    <mergeCell ref="A2:C2"/>
  </mergeCells>
  <phoneticPr fontId="13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C10" sqref="C10"/>
    </sheetView>
  </sheetViews>
  <sheetFormatPr defaultRowHeight="14.25"/>
  <cols>
    <col min="1" max="1" width="27.375" customWidth="1"/>
    <col min="2" max="2" width="16.25" customWidth="1"/>
    <col min="3" max="3" width="15.625" customWidth="1"/>
    <col min="4" max="4" width="17" customWidth="1"/>
  </cols>
  <sheetData>
    <row r="1" spans="1:4" ht="17.25" customHeight="1">
      <c r="A1" s="243" t="s">
        <v>898</v>
      </c>
    </row>
    <row r="2" spans="1:4" ht="25.5">
      <c r="A2" s="292" t="s">
        <v>896</v>
      </c>
      <c r="B2" s="292"/>
      <c r="C2" s="292"/>
      <c r="D2" s="292"/>
    </row>
    <row r="3" spans="1:4" ht="21" customHeight="1">
      <c r="A3" s="241"/>
      <c r="D3" s="242" t="s">
        <v>889</v>
      </c>
    </row>
    <row r="4" spans="1:4" ht="36.75" customHeight="1">
      <c r="A4" s="10" t="s">
        <v>37</v>
      </c>
      <c r="B4" s="124" t="s">
        <v>503</v>
      </c>
      <c r="C4" s="11" t="s">
        <v>505</v>
      </c>
      <c r="D4" s="11" t="s">
        <v>506</v>
      </c>
    </row>
    <row r="5" spans="1:4" ht="26.25" customHeight="1">
      <c r="A5" s="8" t="s">
        <v>317</v>
      </c>
      <c r="B5" s="8">
        <f>SUM(B6:B7)</f>
        <v>10</v>
      </c>
      <c r="C5" s="8">
        <f>SUM(C6:C7)</f>
        <v>54</v>
      </c>
      <c r="D5" s="31">
        <f t="shared" ref="D5:D7" si="0">SUM(B5:C5)</f>
        <v>64</v>
      </c>
    </row>
    <row r="6" spans="1:4" ht="26.25" customHeight="1">
      <c r="A6" s="8" t="s">
        <v>283</v>
      </c>
      <c r="B6" s="8"/>
      <c r="C6" s="8"/>
      <c r="D6" s="31">
        <f t="shared" si="0"/>
        <v>0</v>
      </c>
    </row>
    <row r="7" spans="1:4" ht="26.25" customHeight="1">
      <c r="A7" s="8" t="s">
        <v>284</v>
      </c>
      <c r="B7" s="111">
        <f>10</f>
        <v>10</v>
      </c>
      <c r="C7" s="8">
        <v>54</v>
      </c>
      <c r="D7" s="31">
        <f t="shared" si="0"/>
        <v>64</v>
      </c>
    </row>
  </sheetData>
  <mergeCells count="1">
    <mergeCell ref="A2:D2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目录</vt:lpstr>
      <vt:lpstr>2019年一般公共预算收入表</vt:lpstr>
      <vt:lpstr>2019年一般公共预算支出表</vt:lpstr>
      <vt:lpstr>2019年一般公共预算收支平衡表</vt:lpstr>
      <vt:lpstr>2019年一般公共预算本级支出表</vt:lpstr>
      <vt:lpstr>2019年一般公共预算本级基本支出表（按经济分类）</vt:lpstr>
      <vt:lpstr>2019年一般公共预算税收返还和转移支付表</vt:lpstr>
      <vt:lpstr>2018年末地方政府一般债务限额和余额情况表</vt:lpstr>
      <vt:lpstr>2019年扶贫资金安排情况表</vt:lpstr>
      <vt:lpstr>2019年政府采购支出预算表</vt:lpstr>
      <vt:lpstr>2019年政府购买服务支出预算表</vt:lpstr>
      <vt:lpstr>'2019年一般公共预算收入表'!Print_Titles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cp:lastPrinted>2019-01-02T08:34:55Z</cp:lastPrinted>
  <dcterms:created xsi:type="dcterms:W3CDTF">2006-02-13T05:15:00Z</dcterms:created>
  <dcterms:modified xsi:type="dcterms:W3CDTF">2019-04-03T00:49:02Z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